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22260" windowHeight="12645" activeTab="4"/>
  </bookViews>
  <sheets>
    <sheet name="Титульный лист" sheetId="9" r:id="rId1"/>
    <sheet name="Ключевые риски" sheetId="7" r:id="rId2"/>
    <sheet name="Цели и показатели" sheetId="2" r:id="rId3"/>
    <sheet name="Исполнение бюджета" sheetId="3" r:id="rId4"/>
    <sheet name="Результаты, КТ и мероприятия" sheetId="4" r:id="rId5"/>
    <sheet name="Проверка данных" sheetId="6" state="hidden" r:id="rId6"/>
  </sheets>
  <definedNames>
    <definedName name="_ftn1" localSheetId="4">'Результаты, КТ и мероприятия'!$A$11</definedName>
    <definedName name="_ftnref1" localSheetId="4">'Результаты, КТ и мероприятия'!$B$3</definedName>
    <definedName name="_xlnm._FilterDatabase" localSheetId="3" hidden="1">'Исполнение бюджета'!$A$3:$J$67</definedName>
    <definedName name="_xlnm.Print_Area" localSheetId="3">'Исполнение бюджета'!$A$1:$J$67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2" l="1"/>
  <c r="L6" i="2"/>
  <c r="L7" i="2"/>
  <c r="I59" i="3" l="1"/>
  <c r="G50" i="3" l="1"/>
  <c r="E58" i="3"/>
  <c r="E64" i="3" l="1"/>
  <c r="F64" i="3"/>
  <c r="G64" i="3"/>
  <c r="H64" i="3"/>
  <c r="D64" i="3"/>
  <c r="E55" i="3"/>
  <c r="F55" i="3"/>
  <c r="D55" i="3"/>
  <c r="F58" i="3"/>
  <c r="G58" i="3"/>
  <c r="G55" i="3" s="1"/>
  <c r="H58" i="3"/>
  <c r="I58" i="3" s="1"/>
  <c r="D58" i="3"/>
  <c r="I56" i="3"/>
  <c r="E50" i="3"/>
  <c r="E66" i="3" s="1"/>
  <c r="F50" i="3"/>
  <c r="F66" i="3" s="1"/>
  <c r="G47" i="3"/>
  <c r="H50" i="3"/>
  <c r="D50" i="3"/>
  <c r="D47" i="3" s="1"/>
  <c r="I51" i="3"/>
  <c r="E42" i="3"/>
  <c r="F42" i="3"/>
  <c r="F39" i="3" s="1"/>
  <c r="G42" i="3"/>
  <c r="H42" i="3"/>
  <c r="D42" i="3"/>
  <c r="D39" i="3" s="1"/>
  <c r="I40" i="3"/>
  <c r="E39" i="3"/>
  <c r="G39" i="3"/>
  <c r="H39" i="3"/>
  <c r="I39" i="3" s="1"/>
  <c r="E26" i="3"/>
  <c r="F26" i="3"/>
  <c r="G26" i="3"/>
  <c r="H26" i="3"/>
  <c r="H23" i="3" s="1"/>
  <c r="I23" i="3" s="1"/>
  <c r="D26" i="3"/>
  <c r="D23" i="3" s="1"/>
  <c r="E23" i="3"/>
  <c r="F23" i="3"/>
  <c r="G23" i="3"/>
  <c r="I24" i="3"/>
  <c r="I64" i="3" l="1"/>
  <c r="F47" i="3"/>
  <c r="I50" i="3"/>
  <c r="E47" i="3"/>
  <c r="D66" i="3"/>
  <c r="H55" i="3"/>
  <c r="H66" i="3"/>
  <c r="I66" i="3" s="1"/>
  <c r="G66" i="3"/>
  <c r="H47" i="3"/>
  <c r="I47" i="3" s="1"/>
  <c r="D63" i="3" l="1"/>
  <c r="I55" i="3"/>
  <c r="E31" i="3"/>
  <c r="F31" i="3"/>
  <c r="G31" i="3"/>
  <c r="H31" i="3"/>
  <c r="D31" i="3"/>
  <c r="E15" i="3"/>
  <c r="F15" i="3"/>
  <c r="G15" i="3"/>
  <c r="H15" i="3"/>
  <c r="D15" i="3"/>
  <c r="E7" i="3"/>
  <c r="F7" i="3"/>
  <c r="G7" i="3"/>
  <c r="H7" i="3"/>
  <c r="D7" i="3"/>
  <c r="F65" i="3"/>
  <c r="G65" i="3"/>
  <c r="H65" i="3"/>
  <c r="E65" i="3"/>
  <c r="H67" i="3"/>
  <c r="D67" i="3" s="1"/>
  <c r="F63" i="3" l="1"/>
  <c r="H63" i="3"/>
  <c r="G63" i="3"/>
  <c r="E63" i="3"/>
  <c r="D65" i="3"/>
  <c r="I63" i="3" l="1"/>
</calcChain>
</file>

<file path=xl/sharedStrings.xml><?xml version="1.0" encoding="utf-8"?>
<sst xmlns="http://schemas.openxmlformats.org/spreadsheetml/2006/main" count="467" uniqueCount="192">
  <si>
    <t>№ п/п</t>
  </si>
  <si>
    <t>Статус</t>
  </si>
  <si>
    <t>Наименование соответствующего раздела паспорта проекта</t>
  </si>
  <si>
    <t>Краткое описание риска</t>
  </si>
  <si>
    <t>Предлагаемые решения</t>
  </si>
  <si>
    <t>1.</t>
  </si>
  <si>
    <t>2.</t>
  </si>
  <si>
    <t>3.</t>
  </si>
  <si>
    <t xml:space="preserve">Наименование целей и показателей </t>
  </si>
  <si>
    <t>Значения по кварталам</t>
  </si>
  <si>
    <t>Плановое значение на конец года</t>
  </si>
  <si>
    <t>Комментарий</t>
  </si>
  <si>
    <t>I</t>
  </si>
  <si>
    <t>II</t>
  </si>
  <si>
    <t>III</t>
  </si>
  <si>
    <t>IV</t>
  </si>
  <si>
    <t>4.</t>
  </si>
  <si>
    <t>Наименование результата и источника финансового обеспечения</t>
  </si>
  <si>
    <t>Объем финансового обеспечение, млн. рублей</t>
  </si>
  <si>
    <t>Исполнение, млн. рублей</t>
  </si>
  <si>
    <t>Предусмотрено паспортом регионального проекта</t>
  </si>
  <si>
    <t>Сводная бюджетная роспись</t>
  </si>
  <si>
    <t>Лимиты бюджетных обязательств</t>
  </si>
  <si>
    <t>Учтенные бюджетные обязательства</t>
  </si>
  <si>
    <t>Кассовое исполнение</t>
  </si>
  <si>
    <t>1.1.</t>
  </si>
  <si>
    <t>федеральный бюджет</t>
  </si>
  <si>
    <t>бюджеты государственных внебюджетных фондов Российской Федерации</t>
  </si>
  <si>
    <t>консолидированные бюджеты субъектов Российской Федерации, в т.ч.:</t>
  </si>
  <si>
    <t>1.1.3.1</t>
  </si>
  <si>
    <t>бюджет субъекта Российской Федерации</t>
  </si>
  <si>
    <t>1.1.3.2</t>
  </si>
  <si>
    <t>межбюджетные трансферты бюджета субъекта Российской Федерации бюджетам муниципальных образований</t>
  </si>
  <si>
    <t>1.1.3.3</t>
  </si>
  <si>
    <t>бюджеты муниципальных образований (без учета межбюджетных трансфертов из бюджета субъекта Российской Федерации)</t>
  </si>
  <si>
    <t>внебюджетные источники</t>
  </si>
  <si>
    <t>Х</t>
  </si>
  <si>
    <t>Всего по региональному проекту за счет всех источников, в том числе:</t>
  </si>
  <si>
    <t>консолидированные бюджеты субъектов Российской Федерации</t>
  </si>
  <si>
    <t xml:space="preserve">Наименование результата, контрольной точки, мероприятия </t>
  </si>
  <si>
    <t>Срок реализации</t>
  </si>
  <si>
    <t>Ответственный исполнитель</t>
  </si>
  <si>
    <t>план</t>
  </si>
  <si>
    <t>факт/ прогноз</t>
  </si>
  <si>
    <t>…</t>
  </si>
  <si>
    <t>Единица измерения (по ОКЕИ)</t>
  </si>
  <si>
    <t>Фактическое значение за предыдущий год</t>
  </si>
  <si>
    <t xml:space="preserve">Процент достижения </t>
  </si>
  <si>
    <t>Процент исполнения (8)/(5)*100</t>
  </si>
  <si>
    <t>1.1.2.</t>
  </si>
  <si>
    <t>1.1.3.</t>
  </si>
  <si>
    <t>1.1.1.</t>
  </si>
  <si>
    <t>1.1.4.</t>
  </si>
  <si>
    <t>1.2.</t>
  </si>
  <si>
    <t>Отсутствие отклонений</t>
  </si>
  <si>
    <t>Прогнозные сведения</t>
  </si>
  <si>
    <t>Cведения не представлены</t>
  </si>
  <si>
    <t>Наличие критических отклонений</t>
  </si>
  <si>
    <t>Наличие отклонений</t>
  </si>
  <si>
    <t>5.</t>
  </si>
  <si>
    <t>&lt;(наименование показателя федерального проекта)</t>
  </si>
  <si>
    <t>Уровень контроля</t>
  </si>
  <si>
    <t>О Т Ч Е Т</t>
  </si>
  <si>
    <t>Общий статус реализации</t>
  </si>
  <si>
    <t>1. Риски</t>
  </si>
  <si>
    <t>2. Показатели</t>
  </si>
  <si>
    <t>3. Бюджет</t>
  </si>
  <si>
    <t>4. Результаты</t>
  </si>
  <si>
    <t>5. Контрольные точки</t>
  </si>
  <si>
    <t>отсутствие отклонений</t>
  </si>
  <si>
    <t>1. КЛЮЧЕВЫЕ РИСКИ</t>
  </si>
  <si>
    <t>2. СВЕДЕНИЯ О ЗНАЧЕНИЯХ ЦЕЛЕЙ И ПОКАЗАТЕЛЕЙ</t>
  </si>
  <si>
    <t>3. СВЕДЕНИЯ ОБ ИСПОЛНЕНИИ БЮДЖЕТА</t>
  </si>
  <si>
    <t>4. СВЕДЕНИЯ О ДОСТИЖЕНИИ РЕЗУЛЬТАТОВ, КОНТРОЛЬНЫХ ТОЧЕК И МЕРОПРИЯТИЙ</t>
  </si>
  <si>
    <t>Убывающий</t>
  </si>
  <si>
    <t>Возрастающий</t>
  </si>
  <si>
    <t xml:space="preserve">Руководитель </t>
  </si>
  <si>
    <t xml:space="preserve">регионального проекта </t>
  </si>
  <si>
    <t>_____________</t>
  </si>
  <si>
    <t>(подпись)</t>
  </si>
  <si>
    <t>Динамика показателя</t>
  </si>
  <si>
    <t>Соколова О.А.</t>
  </si>
  <si>
    <t>"Республика Карелия"</t>
  </si>
  <si>
    <t>"Старшее поколение"</t>
  </si>
  <si>
    <t>Охват граждан старше трудоспособного возраста профилактическими осмотрами, включая диспансеризацию</t>
  </si>
  <si>
    <t>Процент (744)</t>
  </si>
  <si>
    <t>х</t>
  </si>
  <si>
    <t>Численность граждан предпенсионного возраста, прошедших профессиональное обучение и дополнительное профессиональное образование</t>
  </si>
  <si>
    <t>Человек (792)</t>
  </si>
  <si>
    <t>Уровень госпитализации на геронтологические койки лиц старше 60 лет на 10 тыс. населения соответствующего возраста</t>
  </si>
  <si>
    <t>Условная единица (876)</t>
  </si>
  <si>
    <t>Доля лиц старше трудоспособного возраста, у которых выявлены заболевания и патологические состояния, находящихся под диспансерным наблюдением</t>
  </si>
  <si>
    <r>
      <t>Результат федерального проекта (справочно из паспорта федерального проекта):</t>
    </r>
    <r>
      <rPr>
        <i/>
        <sz val="10"/>
        <color theme="1"/>
        <rFont val="Times New Roman"/>
        <family val="1"/>
        <charset val="204"/>
      </rPr>
      <t xml:space="preserve"> Разработка и реаизация программы системной поддержки и повышения качества жизни граждан старшего поколения</t>
    </r>
  </si>
  <si>
    <t>Утверждена межведомственная региональная программа, направленная на укрепление здоровья, увеличение периода активного долголетия и продолжительности здоровой жизни</t>
  </si>
  <si>
    <t>Охлопков М.Е. - Минстр здравоохранения РК, участник регионального проекта</t>
  </si>
  <si>
    <t>Не менее 15,0 процентов лиц старше трудоспособного возраста охвачено профилактическими осмотрами, включая диспансеризацию</t>
  </si>
  <si>
    <t>РРП</t>
  </si>
  <si>
    <t>1.3.</t>
  </si>
  <si>
    <t>Не менее 51,6 процентов лиц старше трудоспособного возраста взято на диспансерное наблюдение по поводу заболеваний и патологических состояний</t>
  </si>
  <si>
    <t>1.4.</t>
  </si>
  <si>
    <t>Не менее 95 процентов лиц старше трудоспособного возраста из групп риска охвачено вакцинацией против пневмококковой инфекции</t>
  </si>
  <si>
    <t>1.5.</t>
  </si>
  <si>
    <t>Помощь в геронтологических отделениях получили не менее 200 пациентов старше трудоспособного возраста</t>
  </si>
  <si>
    <t>1.5.1.</t>
  </si>
  <si>
    <t>1.5.1.1.</t>
  </si>
  <si>
    <t>1.5.1.2.</t>
  </si>
  <si>
    <t>Внедрение в деятельность медицинских организаций, оказывающих первичную медико-санитарную помощь взрослому населению, разработанного Минздравом России комплекса мер, направленного на профилактику и раннее выявление когнитивных нарушений у лиц пожилого и старческого возраста, профилактику падений и переломов</t>
  </si>
  <si>
    <t>Корректировка стоимости тарифов на медицинские услуги по профилю «гериатрия» с учетом требований действующего законодательства</t>
  </si>
  <si>
    <t>1.5.1.3.</t>
  </si>
  <si>
    <t>1.6.</t>
  </si>
  <si>
    <t>Соколова О.А. - Министр социальной защиты РК, руководитель регионального проекта</t>
  </si>
  <si>
    <t>В целях осуществления доставки лиц старше 65 лет,проживающих в сельской местности, в медицинские организации приобретен автотранспорт</t>
  </si>
  <si>
    <t>1.7.</t>
  </si>
  <si>
    <t>Удельный вес учреждений социального обслуживания, основанных  на иных формах собственности, в общем количестве учреждений социального обслуживания всех форм собственности увеличился до 11,2 процентов</t>
  </si>
  <si>
    <t>1.8.</t>
  </si>
  <si>
    <t>Определены участники мероприятий по профессиональному обучению и дополнительному профессиональному образованию лиц предпенсионного возраста в 2019 году</t>
  </si>
  <si>
    <t>Фролова Е.Е. - Начальник Управления труда и занятости РК, участник регионального проекта</t>
  </si>
  <si>
    <t>1.9.</t>
  </si>
  <si>
    <t>Обучено не менее 239 граждан предпенсионного возраста</t>
  </si>
  <si>
    <t>Заключено Соглашение о предоставлении иного межбюджетного трансферта на реализацию в 2019 году мероприятия по профессиональному обучению и дополнительному профессиональному образованию лиц предпенсионного возраста</t>
  </si>
  <si>
    <t>1.9.1.</t>
  </si>
  <si>
    <t>1.9.1.1.</t>
  </si>
  <si>
    <t>1.9.1.2.</t>
  </si>
  <si>
    <t>Проведение в 2019 году чемпионата профессионального мастерства по стандартам WorldSkills для людей старше 50-ти лет «НАВЫКИ МУДРЫХ»</t>
  </si>
  <si>
    <t>Проведение форума «Наставник» в 2019 году</t>
  </si>
  <si>
    <t>Разработка и реаизация программы системной поддержки и повышения качества жизни граждан старшего поколения</t>
  </si>
  <si>
    <t>1.2.1.</t>
  </si>
  <si>
    <t>1.2.2.</t>
  </si>
  <si>
    <t>1.2.3.</t>
  </si>
  <si>
    <t>1.2.3.1</t>
  </si>
  <si>
    <t>1.2.3.2</t>
  </si>
  <si>
    <t>1.2.3.3</t>
  </si>
  <si>
    <t>1.2.4.</t>
  </si>
  <si>
    <t>1.3.1.</t>
  </si>
  <si>
    <t>1.3.2.</t>
  </si>
  <si>
    <t>1.3.3.</t>
  </si>
  <si>
    <t>1.3.3.1</t>
  </si>
  <si>
    <t>1.3.3.2</t>
  </si>
  <si>
    <t>1.3.3.3</t>
  </si>
  <si>
    <t>1.3.4.</t>
  </si>
  <si>
    <t>1.4.1.</t>
  </si>
  <si>
    <t>1.4.2.</t>
  </si>
  <si>
    <t>1.4.3.</t>
  </si>
  <si>
    <t>1.4.3.1</t>
  </si>
  <si>
    <t>1.4.3.2</t>
  </si>
  <si>
    <t>1.4.3.3</t>
  </si>
  <si>
    <t>1.4.4.</t>
  </si>
  <si>
    <t>1.5.2.</t>
  </si>
  <si>
    <t>1.5.3.</t>
  </si>
  <si>
    <t>1.5.3.1</t>
  </si>
  <si>
    <t>1.5.3.2</t>
  </si>
  <si>
    <t>1.5.3.3</t>
  </si>
  <si>
    <t>1.5.4.</t>
  </si>
  <si>
    <t>1.6.1.</t>
  </si>
  <si>
    <t>1.6.2.</t>
  </si>
  <si>
    <t>1.6.3.</t>
  </si>
  <si>
    <t>1.6.3.1</t>
  </si>
  <si>
    <t>1.6.3.2</t>
  </si>
  <si>
    <t>1.6.3.3</t>
  </si>
  <si>
    <t>1.6.4.</t>
  </si>
  <si>
    <t>1.7.1.</t>
  </si>
  <si>
    <t>1.7.2.</t>
  </si>
  <si>
    <t>1.7.3.</t>
  </si>
  <si>
    <t>1.7.3.1</t>
  </si>
  <si>
    <t>1.7.3.2</t>
  </si>
  <si>
    <t>1.7.3.3</t>
  </si>
  <si>
    <t>1.7.4.</t>
  </si>
  <si>
    <t>Куратор</t>
  </si>
  <si>
    <t>Корсаков И.Ю.</t>
  </si>
  <si>
    <t>Все разделы</t>
  </si>
  <si>
    <t>В отчетном периоде ключевых проблем и рисков не выявлено</t>
  </si>
  <si>
    <t>Получение лицензии на осуществление медицинской деятельности по профилю «гериатрия» в амбулаторных условиях и  открытие гериатрических кабинетов в 1 медицинской организации, оказывающих первичную медико-санитарную помощь взрослому населению</t>
  </si>
  <si>
    <t>Осуществлена профессиональная переподготовка  по специальности «Гериатрия» 1 врача-специалиста и повышение квалификации медицинских сестер по программе «Сестринское дело в гериатрии» – 3 человека</t>
  </si>
  <si>
    <t>Государственный контракт на поставку пневмоккоковой вакцины в количестве 4800 доз заключен 14 мая 2019 года</t>
  </si>
  <si>
    <t>Соглашение № 150-17-2019-012 от 08.02.2019</t>
  </si>
  <si>
    <t>наличие отклонений</t>
  </si>
  <si>
    <t>прогнозные сведения</t>
  </si>
  <si>
    <t>По состоянию на 01.08.2019 доля лиц страше трудоспособного возраста, охваченных профилактическими осмотрами, включая диспансеризацию, составила 13,2%</t>
  </si>
  <si>
    <t>По состоянию на 01.08.2019 направлено на профессиональное обучение и дополнительное профессиональное образование 35 граждан предпенсионного возраста</t>
  </si>
  <si>
    <t>В графе "Фактическое значение за предыдущий год" отражено значение показателя за 2017 год. По состоянию на 01.08.2019 количество граждан старше трудоспособного возраста, получивших помощь в геронтологических отделениях составило 281 человек</t>
  </si>
  <si>
    <t>В графе "Фактическое значение за предыдущий год" отражено значение показателя за 2017 год. По состоянию на 01.08.2019 доля лиц, старше трудоспособного возраста, у которых выявлены заболевания и патологические состояния, находящихся под диспансерным наблюдением, составила 50,6%</t>
  </si>
  <si>
    <t xml:space="preserve">Согласно Протоколу подведения итогов аукциона в электронной форме № 412/201-А-2 от 25.06.2019 победителем аукциона признано ООО «РОЛЬФ Эстейт Санкт-Петербург» с итоговой ценой контракта 11 165,2 тыс. руб. (экономия составляет 465,3 тыс. руб.).Контракт с победителем заключен 11.07.2019. Поставка транспортных средств должна быть произведена в течение 45 рабочих дней с даты заключения контракта (до 12 сентября). Оплата поставленных транспортных средств - не позднее 30 календарных дней с даты поставки машин, подписания сторонами актов приема-передачи товаров (или аналогичных документов) и предоставления Поставщиком счета и (или) счет-фактуры по поставленным товарам. </t>
  </si>
  <si>
    <t>Кассовый расход указан по состоянию на 01.08.2019</t>
  </si>
  <si>
    <t>Риски отклонения от сроков получения результатов отсутствуют. По состоянию на 01.08.2019 доля лиц страше трудоспособного возраста, охваченных профилактическими осмотрами, включая диспансеризацию, составила 13,2%</t>
  </si>
  <si>
    <t>Риски отклонения от сроков получения результатов отсутствуют. По состоянию на 01.08.2019 доля лиц, старше трудоспособного возраста, у которых выявлены заболевания и патологические состояния, находящихся под диспансерным наблюдением, составила 50,6%</t>
  </si>
  <si>
    <t xml:space="preserve">Согласно Протоколу подведения итогов аукциона в электронной форме № 412/201-А-2 от 25.06.2019 победителем аукциона признано ООО «РОЛЬФ Эстейт Санкт-Петербург» с итоговой ценой контракта 11 165,2 тыс. руб. (экономия составляет 465,3 тыс. руб.).Контракт с победителем заключен 11.07.2019. Поставка транспортных средств должна быть произведена в течение 45 рабочих дней с даты заключения контракта (до 12 сентября). Оплата поставленных транспортных средств - не позднее 30 календарных дней с даты поставки машин, подписания сторонами актов приема-передачи товаров (или аналогичных документов) и предоставления Поставщиком счета и (или) счет-фактуры по поставленным товарам </t>
  </si>
  <si>
    <t>По состоянию на 01.08.2019 удельный вес учреждений социального обслуживания, основанных  на иных формах собственности, в общем количестве учреждений социального обслуживания всех форм собственности составил 39,3%</t>
  </si>
  <si>
    <t>По состоянию на 01.08.2019 количество граждан старше трудоспособного возраста, получивших помощь в геронтологических отделениях, составило 281 человек</t>
  </si>
  <si>
    <t>По состоянию на 01.08.2019 доля лиц старше трудоспособного возраста из групп риска, проживающих в организациях социального обслуживания, прошедших вакцинацию против пневмококковой инфекции, составила 100,0%</t>
  </si>
  <si>
    <t>По состоянию на 01.08.2019 Управлением труда и занятости Республики Карелия законтрактованы финансовые средства в размере 4,6 млн. руб. на организацию профессионального обучения 269 граждан предпенсионного возраста, работников 32 предприятий республики</t>
  </si>
  <si>
    <t>Риски отклонения от сроков получения результатов отсутствуют. По состоянию на 01.08.2019 обучено 35 граждан предпенсионного возраста</t>
  </si>
  <si>
    <r>
      <t xml:space="preserve">О ХОДЕ РЕАЛИЗАЦИИ РЕГИОНАЛЬНОГО ПРОЕКТА НА </t>
    </r>
    <r>
      <rPr>
        <b/>
        <u/>
        <sz val="14"/>
        <color rgb="FF000000"/>
        <rFont val="Times New Roman"/>
        <family val="1"/>
        <charset val="204"/>
      </rPr>
      <t>30.08.2019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</si>
</sst>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3F3F3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5"/>
      <color theme="3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7" fillId="3" borderId="8" applyNumberFormat="0" applyAlignment="0" applyProtection="0"/>
    <xf numFmtId="0" fontId="9" fillId="0" borderId="9" applyNumberFormat="0" applyFill="0" applyAlignment="0" applyProtection="0"/>
  </cellStyleXfs>
  <cellXfs count="163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3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/>
    <xf numFmtId="9" fontId="0" fillId="0" borderId="0" xfId="1" applyFont="1"/>
    <xf numFmtId="2" fontId="0" fillId="0" borderId="0" xfId="0" applyNumberFormat="1"/>
    <xf numFmtId="1" fontId="0" fillId="0" borderId="0" xfId="0" applyNumberFormat="1"/>
    <xf numFmtId="10" fontId="0" fillId="0" borderId="0" xfId="0" applyNumberFormat="1"/>
    <xf numFmtId="0" fontId="3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9" fillId="5" borderId="9" xfId="3" applyFill="1"/>
    <xf numFmtId="0" fontId="9" fillId="5" borderId="9" xfId="3" applyNumberFormat="1" applyFill="1"/>
    <xf numFmtId="3" fontId="0" fillId="0" borderId="0" xfId="0" applyNumberFormat="1"/>
    <xf numFmtId="0" fontId="0" fillId="0" borderId="0" xfId="0" applyFont="1"/>
    <xf numFmtId="0" fontId="1" fillId="0" borderId="0" xfId="0" applyFont="1"/>
    <xf numFmtId="0" fontId="9" fillId="5" borderId="9" xfId="3" applyFont="1" applyFill="1"/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textRotation="90" wrapText="1"/>
    </xf>
    <xf numFmtId="0" fontId="17" fillId="4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4" borderId="4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vertical="center"/>
    </xf>
    <xf numFmtId="0" fontId="19" fillId="0" borderId="6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2" fontId="18" fillId="0" borderId="4" xfId="0" applyNumberFormat="1" applyFont="1" applyFill="1" applyBorder="1" applyAlignment="1">
      <alignment horizontal="center" vertical="center" wrapText="1"/>
    </xf>
    <xf numFmtId="9" fontId="18" fillId="0" borderId="4" xfId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0" xfId="0" applyFont="1"/>
    <xf numFmtId="0" fontId="20" fillId="4" borderId="4" xfId="0" applyNumberFormat="1" applyFont="1" applyFill="1" applyBorder="1" applyAlignment="1">
      <alignment horizontal="center" vertical="center" wrapText="1"/>
    </xf>
    <xf numFmtId="0" fontId="18" fillId="0" borderId="0" xfId="0" applyNumberFormat="1" applyFont="1"/>
    <xf numFmtId="0" fontId="18" fillId="7" borderId="0" xfId="0" applyFont="1" applyFill="1" applyAlignment="1">
      <alignment horizontal="center"/>
    </xf>
    <xf numFmtId="3" fontId="18" fillId="0" borderId="0" xfId="0" applyNumberFormat="1" applyFont="1"/>
    <xf numFmtId="10" fontId="18" fillId="0" borderId="0" xfId="0" applyNumberFormat="1" applyFont="1"/>
    <xf numFmtId="3" fontId="22" fillId="2" borderId="4" xfId="0" applyNumberFormat="1" applyFont="1" applyFill="1" applyBorder="1" applyAlignment="1">
      <alignment horizontal="center" vertical="center" wrapText="1"/>
    </xf>
    <xf numFmtId="10" fontId="22" fillId="2" borderId="4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3" fontId="22" fillId="0" borderId="4" xfId="0" applyNumberFormat="1" applyFont="1" applyFill="1" applyBorder="1" applyAlignment="1">
      <alignment horizontal="center" vertical="center" wrapText="1"/>
    </xf>
    <xf numFmtId="10" fontId="22" fillId="6" borderId="4" xfId="0" applyNumberFormat="1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10" fontId="22" fillId="0" borderId="4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22" fillId="6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22" fillId="7" borderId="4" xfId="0" applyNumberFormat="1" applyFont="1" applyFill="1" applyBorder="1" applyAlignment="1">
      <alignment horizontal="center" vertical="center" wrapText="1"/>
    </xf>
    <xf numFmtId="10" fontId="22" fillId="7" borderId="4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10" fontId="18" fillId="0" borderId="0" xfId="0" applyNumberFormat="1" applyFont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23" fillId="5" borderId="9" xfId="3" applyFont="1" applyFill="1"/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8" fillId="5" borderId="9" xfId="0" applyFont="1" applyFill="1" applyBorder="1"/>
    <xf numFmtId="0" fontId="20" fillId="0" borderId="4" xfId="0" applyFont="1" applyFill="1" applyBorder="1" applyAlignment="1">
      <alignment horizontal="center" vertical="center" wrapText="1"/>
    </xf>
    <xf numFmtId="164" fontId="22" fillId="0" borderId="4" xfId="0" applyNumberFormat="1" applyFont="1" applyFill="1" applyBorder="1" applyAlignment="1">
      <alignment horizontal="center" vertical="center" wrapText="1"/>
    </xf>
    <xf numFmtId="165" fontId="22" fillId="0" borderId="4" xfId="0" applyNumberFormat="1" applyFont="1" applyFill="1" applyBorder="1" applyAlignment="1">
      <alignment horizontal="center" vertical="center" wrapText="1"/>
    </xf>
    <xf numFmtId="166" fontId="22" fillId="0" borderId="4" xfId="0" applyNumberFormat="1" applyFont="1" applyFill="1" applyBorder="1" applyAlignment="1">
      <alignment horizontal="center" vertical="center" wrapText="1"/>
    </xf>
    <xf numFmtId="164" fontId="22" fillId="7" borderId="4" xfId="0" applyNumberFormat="1" applyFont="1" applyFill="1" applyBorder="1" applyAlignment="1">
      <alignment horizontal="center" vertical="center" wrapText="1"/>
    </xf>
    <xf numFmtId="166" fontId="22" fillId="7" borderId="4" xfId="0" applyNumberFormat="1" applyFont="1" applyFill="1" applyBorder="1" applyAlignment="1">
      <alignment horizontal="center" vertical="center" wrapText="1"/>
    </xf>
    <xf numFmtId="164" fontId="20" fillId="0" borderId="4" xfId="0" applyNumberFormat="1" applyFont="1" applyFill="1" applyBorder="1" applyAlignment="1">
      <alignment horizontal="center" vertical="center" wrapText="1"/>
    </xf>
    <xf numFmtId="166" fontId="20" fillId="0" borderId="4" xfId="0" applyNumberFormat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165" fontId="20" fillId="0" borderId="4" xfId="0" applyNumberFormat="1" applyFont="1" applyFill="1" applyBorder="1" applyAlignment="1">
      <alignment horizontal="center" vertical="center" wrapText="1"/>
    </xf>
    <xf numFmtId="164" fontId="20" fillId="7" borderId="4" xfId="0" applyNumberFormat="1" applyFont="1" applyFill="1" applyBorder="1" applyAlignment="1">
      <alignment horizontal="center" vertical="center" wrapText="1"/>
    </xf>
    <xf numFmtId="166" fontId="20" fillId="7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9" fillId="5" borderId="7" xfId="3" applyFill="1" applyBorder="1" applyAlignment="1">
      <alignment horizontal="center" vertical="center"/>
    </xf>
    <xf numFmtId="0" fontId="9" fillId="5" borderId="6" xfId="3" applyFill="1" applyBorder="1" applyAlignment="1">
      <alignment horizontal="center" vertical="center"/>
    </xf>
    <xf numFmtId="0" fontId="9" fillId="5" borderId="2" xfId="3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5" xfId="0" applyNumberFormat="1" applyFont="1" applyFill="1" applyBorder="1" applyAlignment="1">
      <alignment horizontal="center" vertical="center" wrapText="1"/>
    </xf>
    <xf numFmtId="0" fontId="17" fillId="4" borderId="3" xfId="0" applyNumberFormat="1" applyFont="1" applyFill="1" applyBorder="1" applyAlignment="1">
      <alignment horizontal="center" vertical="center" wrapText="1"/>
    </xf>
    <xf numFmtId="0" fontId="17" fillId="4" borderId="5" xfId="1" applyNumberFormat="1" applyFont="1" applyFill="1" applyBorder="1" applyAlignment="1">
      <alignment horizontal="center" vertical="center" wrapText="1"/>
    </xf>
    <xf numFmtId="0" fontId="17" fillId="4" borderId="3" xfId="1" applyNumberFormat="1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textRotation="90" wrapText="1"/>
    </xf>
    <xf numFmtId="0" fontId="17" fillId="4" borderId="3" xfId="0" applyFont="1" applyFill="1" applyBorder="1" applyAlignment="1">
      <alignment horizontal="center" vertical="center" textRotation="90" wrapText="1"/>
    </xf>
    <xf numFmtId="0" fontId="17" fillId="4" borderId="7" xfId="0" applyNumberFormat="1" applyFont="1" applyFill="1" applyBorder="1" applyAlignment="1">
      <alignment horizontal="center" vertical="center" wrapText="1"/>
    </xf>
    <xf numFmtId="0" fontId="17" fillId="4" borderId="6" xfId="0" applyNumberFormat="1" applyFont="1" applyFill="1" applyBorder="1" applyAlignment="1">
      <alignment horizontal="center" vertical="center" wrapText="1"/>
    </xf>
    <xf numFmtId="0" fontId="17" fillId="4" borderId="2" xfId="0" applyNumberFormat="1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5" xfId="0" applyNumberFormat="1" applyFont="1" applyFill="1" applyBorder="1" applyAlignment="1">
      <alignment horizontal="center" vertical="center" wrapText="1"/>
    </xf>
    <xf numFmtId="0" fontId="20" fillId="4" borderId="3" xfId="0" applyNumberFormat="1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textRotation="90" wrapText="1"/>
    </xf>
    <xf numFmtId="0" fontId="20" fillId="4" borderId="3" xfId="0" applyFont="1" applyFill="1" applyBorder="1" applyAlignment="1">
      <alignment horizontal="center" vertical="center" textRotation="90" wrapText="1"/>
    </xf>
    <xf numFmtId="0" fontId="20" fillId="4" borderId="7" xfId="0" applyNumberFormat="1" applyFont="1" applyFill="1" applyBorder="1" applyAlignment="1">
      <alignment horizontal="center" vertical="center"/>
    </xf>
    <xf numFmtId="0" fontId="20" fillId="4" borderId="6" xfId="0" applyNumberFormat="1" applyFont="1" applyFill="1" applyBorder="1" applyAlignment="1">
      <alignment horizontal="center" vertical="center"/>
    </xf>
    <xf numFmtId="0" fontId="20" fillId="4" borderId="2" xfId="0" applyNumberFormat="1" applyFont="1" applyFill="1" applyBorder="1" applyAlignment="1">
      <alignment horizontal="center" vertical="center"/>
    </xf>
    <xf numFmtId="0" fontId="20" fillId="4" borderId="7" xfId="0" applyNumberFormat="1" applyFont="1" applyFill="1" applyBorder="1" applyAlignment="1">
      <alignment horizontal="center" vertical="center" wrapText="1"/>
    </xf>
    <xf numFmtId="0" fontId="20" fillId="4" borderId="2" xfId="0" applyNumberFormat="1" applyFont="1" applyFill="1" applyBorder="1" applyAlignment="1">
      <alignment horizontal="center" vertical="center" wrapText="1"/>
    </xf>
    <xf numFmtId="0" fontId="21" fillId="3" borderId="17" xfId="2" applyFont="1" applyBorder="1" applyAlignment="1">
      <alignment horizontal="left" vertical="center" wrapText="1"/>
    </xf>
    <xf numFmtId="0" fontId="21" fillId="3" borderId="18" xfId="2" applyFont="1" applyBorder="1" applyAlignment="1">
      <alignment horizontal="left" vertical="center" wrapText="1"/>
    </xf>
    <xf numFmtId="0" fontId="21" fillId="3" borderId="19" xfId="2" applyFont="1" applyBorder="1" applyAlignment="1">
      <alignment horizontal="left" vertical="center" wrapText="1"/>
    </xf>
    <xf numFmtId="0" fontId="21" fillId="3" borderId="20" xfId="2" applyFont="1" applyBorder="1" applyAlignment="1">
      <alignment horizontal="left" vertical="center" wrapText="1"/>
    </xf>
    <xf numFmtId="0" fontId="21" fillId="3" borderId="8" xfId="2" applyFont="1" applyBorder="1" applyAlignment="1">
      <alignment horizontal="left" vertical="center" wrapText="1"/>
    </xf>
    <xf numFmtId="0" fontId="21" fillId="3" borderId="21" xfId="2" applyFont="1" applyBorder="1" applyAlignment="1">
      <alignment horizontal="left" vertical="center" wrapText="1"/>
    </xf>
    <xf numFmtId="0" fontId="21" fillId="3" borderId="22" xfId="2" applyFont="1" applyBorder="1" applyAlignment="1">
      <alignment horizontal="left" vertical="center" wrapText="1"/>
    </xf>
    <xf numFmtId="0" fontId="21" fillId="3" borderId="23" xfId="2" applyFont="1" applyBorder="1" applyAlignment="1">
      <alignment horizontal="left" vertical="center" wrapText="1"/>
    </xf>
    <xf numFmtId="0" fontId="21" fillId="3" borderId="24" xfId="2" applyFont="1" applyBorder="1" applyAlignment="1">
      <alignment horizontal="left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</cellXfs>
  <cellStyles count="4">
    <cellStyle name="Вывод" xfId="2" builtinId="21"/>
    <cellStyle name="Заголовок 1" xfId="3" builtinId="16"/>
    <cellStyle name="Обычный" xfId="0" builtinId="0"/>
    <cellStyle name="Процентный" xfId="1" builtinId="5"/>
  </cellStyles>
  <dxfs count="125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0</xdr:row>
      <xdr:rowOff>85725</xdr:rowOff>
    </xdr:from>
    <xdr:to>
      <xdr:col>15</xdr:col>
      <xdr:colOff>400050</xdr:colOff>
      <xdr:row>0</xdr:row>
      <xdr:rowOff>247650</xdr:rowOff>
    </xdr:to>
    <xdr:sp macro="" textlink="">
      <xdr:nvSpPr>
        <xdr:cNvPr id="6146" name="Прямоугольник 6"/>
        <xdr:cNvSpPr>
          <a:spLocks noChangeArrowheads="1"/>
        </xdr:cNvSpPr>
      </xdr:nvSpPr>
      <xdr:spPr bwMode="auto">
        <a:xfrm>
          <a:off x="9667875" y="85725"/>
          <a:ext cx="171450" cy="161925"/>
        </a:xfrm>
        <a:prstGeom prst="rect">
          <a:avLst/>
        </a:prstGeom>
        <a:pattFill prst="dkUp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219075</xdr:colOff>
      <xdr:row>0</xdr:row>
      <xdr:rowOff>85725</xdr:rowOff>
    </xdr:from>
    <xdr:to>
      <xdr:col>13</xdr:col>
      <xdr:colOff>390525</xdr:colOff>
      <xdr:row>0</xdr:row>
      <xdr:rowOff>247650</xdr:rowOff>
    </xdr:to>
    <xdr:sp macro="" textlink="">
      <xdr:nvSpPr>
        <xdr:cNvPr id="4" name="Прямоугольник 6"/>
        <xdr:cNvSpPr>
          <a:spLocks noChangeArrowheads="1"/>
        </xdr:cNvSpPr>
      </xdr:nvSpPr>
      <xdr:spPr bwMode="auto">
        <a:xfrm>
          <a:off x="8439150" y="85725"/>
          <a:ext cx="171450" cy="161925"/>
        </a:xfrm>
        <a:prstGeom prst="rect">
          <a:avLst/>
        </a:prstGeom>
        <a:solidFill>
          <a:srgbClr val="FF0000"/>
        </a:solidFill>
        <a:ln>
          <a:noFill/>
        </a:ln>
      </xdr:spPr>
    </xdr:sp>
    <xdr:clientData/>
  </xdr:twoCellAnchor>
  <xdr:twoCellAnchor editAs="oneCell">
    <xdr:from>
      <xdr:col>12</xdr:col>
      <xdr:colOff>238125</xdr:colOff>
      <xdr:row>0</xdr:row>
      <xdr:rowOff>85725</xdr:rowOff>
    </xdr:from>
    <xdr:to>
      <xdr:col>12</xdr:col>
      <xdr:colOff>409575</xdr:colOff>
      <xdr:row>0</xdr:row>
      <xdr:rowOff>247650</xdr:rowOff>
    </xdr:to>
    <xdr:sp macro="" textlink="">
      <xdr:nvSpPr>
        <xdr:cNvPr id="5" name="Прямоугольник 6"/>
        <xdr:cNvSpPr>
          <a:spLocks noChangeArrowheads="1"/>
        </xdr:cNvSpPr>
      </xdr:nvSpPr>
      <xdr:spPr bwMode="auto">
        <a:xfrm>
          <a:off x="7848600" y="85725"/>
          <a:ext cx="171450" cy="161925"/>
        </a:xfrm>
        <a:prstGeom prst="rect">
          <a:avLst/>
        </a:prstGeom>
        <a:solidFill>
          <a:srgbClr val="FFC000"/>
        </a:solidFill>
        <a:ln>
          <a:noFill/>
        </a:ln>
      </xdr:spPr>
    </xdr:sp>
    <xdr:clientData/>
  </xdr:twoCellAnchor>
  <xdr:twoCellAnchor editAs="oneCell">
    <xdr:from>
      <xdr:col>11</xdr:col>
      <xdr:colOff>238125</xdr:colOff>
      <xdr:row>0</xdr:row>
      <xdr:rowOff>85725</xdr:rowOff>
    </xdr:from>
    <xdr:to>
      <xdr:col>11</xdr:col>
      <xdr:colOff>409575</xdr:colOff>
      <xdr:row>0</xdr:row>
      <xdr:rowOff>247650</xdr:rowOff>
    </xdr:to>
    <xdr:sp macro="" textlink="">
      <xdr:nvSpPr>
        <xdr:cNvPr id="6" name="Прямоугольник 6"/>
        <xdr:cNvSpPr>
          <a:spLocks noChangeArrowheads="1"/>
        </xdr:cNvSpPr>
      </xdr:nvSpPr>
      <xdr:spPr bwMode="auto">
        <a:xfrm>
          <a:off x="7239000" y="85725"/>
          <a:ext cx="171450" cy="161925"/>
        </a:xfrm>
        <a:prstGeom prst="rect">
          <a:avLst/>
        </a:prstGeom>
        <a:solidFill>
          <a:srgbClr val="00B050"/>
        </a:solidFill>
        <a:ln>
          <a:noFill/>
        </a:ln>
      </xdr:spPr>
    </xdr:sp>
    <xdr:clientData/>
  </xdr:twoCellAnchor>
  <xdr:twoCellAnchor editAs="oneCell">
    <xdr:from>
      <xdr:col>14</xdr:col>
      <xdr:colOff>238125</xdr:colOff>
      <xdr:row>0</xdr:row>
      <xdr:rowOff>85725</xdr:rowOff>
    </xdr:from>
    <xdr:to>
      <xdr:col>14</xdr:col>
      <xdr:colOff>409575</xdr:colOff>
      <xdr:row>0</xdr:row>
      <xdr:rowOff>247650</xdr:rowOff>
    </xdr:to>
    <xdr:sp macro="" textlink="">
      <xdr:nvSpPr>
        <xdr:cNvPr id="7" name="Прямоугольник 6"/>
        <xdr:cNvSpPr>
          <a:spLocks noChangeArrowheads="1"/>
        </xdr:cNvSpPr>
      </xdr:nvSpPr>
      <xdr:spPr bwMode="auto">
        <a:xfrm>
          <a:off x="9067800" y="85725"/>
          <a:ext cx="171450" cy="161925"/>
        </a:xfrm>
        <a:prstGeom prst="rect">
          <a:avLst/>
        </a:prstGeom>
        <a:solidFill>
          <a:schemeClr val="accent3"/>
        </a:solidFill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zoomScaleNormal="100" workbookViewId="0">
      <selection activeCell="P8" sqref="P8"/>
    </sheetView>
  </sheetViews>
  <sheetFormatPr defaultRowHeight="15" x14ac:dyDescent="0.25"/>
  <cols>
    <col min="1" max="5" width="23.7109375" customWidth="1"/>
    <col min="7" max="8" width="9.140625" customWidth="1"/>
    <col min="10" max="10" width="9.140625" customWidth="1"/>
  </cols>
  <sheetData>
    <row r="1" spans="1:10" x14ac:dyDescent="0.25">
      <c r="A1" s="112" t="s">
        <v>76</v>
      </c>
      <c r="B1" s="113"/>
      <c r="D1" s="114" t="s">
        <v>167</v>
      </c>
      <c r="E1" s="115"/>
    </row>
    <row r="2" spans="1:10" x14ac:dyDescent="0.25">
      <c r="A2" s="112" t="s">
        <v>77</v>
      </c>
      <c r="B2" s="113"/>
      <c r="D2" s="112" t="s">
        <v>77</v>
      </c>
      <c r="E2" s="116"/>
    </row>
    <row r="3" spans="1:10" x14ac:dyDescent="0.25">
      <c r="A3" s="112" t="s">
        <v>81</v>
      </c>
      <c r="B3" s="116"/>
      <c r="D3" s="112" t="s">
        <v>168</v>
      </c>
      <c r="E3" s="116"/>
    </row>
    <row r="4" spans="1:10" ht="18.75" x14ac:dyDescent="0.3">
      <c r="A4" s="112" t="s">
        <v>78</v>
      </c>
      <c r="B4" s="113"/>
      <c r="D4" s="112" t="s">
        <v>78</v>
      </c>
      <c r="E4" s="116"/>
      <c r="J4" s="39"/>
    </row>
    <row r="5" spans="1:10" ht="18.75" x14ac:dyDescent="0.3">
      <c r="A5" s="117" t="s">
        <v>79</v>
      </c>
      <c r="B5" s="113"/>
      <c r="D5" s="117" t="s">
        <v>79</v>
      </c>
      <c r="E5" s="116"/>
      <c r="J5" s="39"/>
    </row>
    <row r="6" spans="1:10" ht="18.75" x14ac:dyDescent="0.3">
      <c r="A6" s="118">
        <v>43707</v>
      </c>
      <c r="B6" s="116"/>
      <c r="D6" s="118">
        <v>43707</v>
      </c>
      <c r="E6" s="116"/>
      <c r="J6" s="39"/>
    </row>
    <row r="7" spans="1:10" ht="18.75" x14ac:dyDescent="0.3">
      <c r="A7" s="40"/>
      <c r="J7" s="39"/>
    </row>
    <row r="8" spans="1:10" ht="15.75" thickBot="1" x14ac:dyDescent="0.3"/>
    <row r="9" spans="1:10" x14ac:dyDescent="0.25">
      <c r="A9" s="42"/>
      <c r="B9" s="43"/>
      <c r="C9" s="43"/>
      <c r="D9" s="43"/>
      <c r="E9" s="44"/>
    </row>
    <row r="10" spans="1:10" ht="18.75" x14ac:dyDescent="0.25">
      <c r="A10" s="119" t="s">
        <v>62</v>
      </c>
      <c r="B10" s="120"/>
      <c r="C10" s="120"/>
      <c r="D10" s="120"/>
      <c r="E10" s="121"/>
    </row>
    <row r="11" spans="1:10" ht="18.75" x14ac:dyDescent="0.25">
      <c r="A11" s="51"/>
      <c r="B11" s="45"/>
      <c r="C11" s="45"/>
      <c r="D11" s="45"/>
      <c r="E11" s="46"/>
    </row>
    <row r="12" spans="1:10" ht="18.75" x14ac:dyDescent="0.25">
      <c r="A12" s="119" t="s">
        <v>191</v>
      </c>
      <c r="B12" s="120"/>
      <c r="C12" s="120"/>
      <c r="D12" s="120"/>
      <c r="E12" s="121"/>
    </row>
    <row r="13" spans="1:10" ht="18.75" x14ac:dyDescent="0.25">
      <c r="A13" s="51"/>
      <c r="B13" s="45"/>
      <c r="C13" s="45"/>
      <c r="D13" s="45"/>
      <c r="E13" s="46"/>
    </row>
    <row r="14" spans="1:10" ht="18.75" x14ac:dyDescent="0.25">
      <c r="A14" s="122" t="s">
        <v>82</v>
      </c>
      <c r="B14" s="120"/>
      <c r="C14" s="120"/>
      <c r="D14" s="120"/>
      <c r="E14" s="121"/>
    </row>
    <row r="15" spans="1:10" ht="18.75" x14ac:dyDescent="0.25">
      <c r="A15" s="51"/>
      <c r="B15" s="45"/>
      <c r="C15" s="45"/>
      <c r="D15" s="45"/>
      <c r="E15" s="46"/>
    </row>
    <row r="16" spans="1:10" ht="18.75" x14ac:dyDescent="0.25">
      <c r="A16" s="122" t="s">
        <v>83</v>
      </c>
      <c r="B16" s="123"/>
      <c r="C16" s="123"/>
      <c r="D16" s="123"/>
      <c r="E16" s="124"/>
    </row>
    <row r="17" spans="1:5" ht="19.5" thickBot="1" x14ac:dyDescent="0.3">
      <c r="A17" s="32"/>
      <c r="B17" s="47"/>
      <c r="C17" s="47"/>
      <c r="D17" s="47"/>
      <c r="E17" s="48"/>
    </row>
    <row r="18" spans="1:5" ht="20.25" thickBot="1" x14ac:dyDescent="0.3">
      <c r="A18" s="125" t="s">
        <v>63</v>
      </c>
      <c r="B18" s="126"/>
      <c r="C18" s="126"/>
      <c r="D18" s="126"/>
      <c r="E18" s="127"/>
    </row>
    <row r="19" spans="1:5" ht="16.5" thickBot="1" x14ac:dyDescent="0.3">
      <c r="A19" s="27"/>
      <c r="B19" s="41"/>
      <c r="C19" s="41"/>
      <c r="D19" s="41"/>
      <c r="E19" s="41"/>
    </row>
    <row r="20" spans="1:5" ht="33" customHeight="1" thickBot="1" x14ac:dyDescent="0.3">
      <c r="A20" s="30" t="s">
        <v>64</v>
      </c>
      <c r="B20" s="31" t="s">
        <v>65</v>
      </c>
      <c r="C20" s="31" t="s">
        <v>66</v>
      </c>
      <c r="D20" s="31" t="s">
        <v>67</v>
      </c>
      <c r="E20" s="31" t="s">
        <v>68</v>
      </c>
    </row>
    <row r="21" spans="1:5" ht="29.25" customHeight="1" thickBot="1" x14ac:dyDescent="0.3">
      <c r="A21" s="8" t="s">
        <v>54</v>
      </c>
      <c r="B21" s="4" t="s">
        <v>58</v>
      </c>
      <c r="C21" s="4" t="s">
        <v>58</v>
      </c>
      <c r="D21" s="4" t="s">
        <v>55</v>
      </c>
      <c r="E21" s="4" t="s">
        <v>55</v>
      </c>
    </row>
    <row r="22" spans="1:5" ht="54" customHeight="1" thickBot="1" x14ac:dyDescent="0.3">
      <c r="A22" s="28" t="s">
        <v>69</v>
      </c>
      <c r="B22" s="29" t="s">
        <v>175</v>
      </c>
      <c r="C22" s="29" t="s">
        <v>175</v>
      </c>
      <c r="D22" s="29" t="s">
        <v>176</v>
      </c>
      <c r="E22" s="29" t="s">
        <v>176</v>
      </c>
    </row>
  </sheetData>
  <mergeCells count="17">
    <mergeCell ref="A10:E10"/>
    <mergeCell ref="A12:E12"/>
    <mergeCell ref="A14:E14"/>
    <mergeCell ref="A16:E16"/>
    <mergeCell ref="A18:E18"/>
    <mergeCell ref="A4:B4"/>
    <mergeCell ref="D4:E4"/>
    <mergeCell ref="A5:B5"/>
    <mergeCell ref="D5:E5"/>
    <mergeCell ref="A6:B6"/>
    <mergeCell ref="D6:E6"/>
    <mergeCell ref="A1:B1"/>
    <mergeCell ref="D1:E1"/>
    <mergeCell ref="A2:B2"/>
    <mergeCell ref="D2:E2"/>
    <mergeCell ref="A3:B3"/>
    <mergeCell ref="D3:E3"/>
  </mergeCells>
  <printOptions horizontalCentered="1"/>
  <pageMargins left="0.59055118110236227" right="0.59055118110236227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0EB28BB-9847-40C5-AFA6-FED779E24071}">
            <xm:f>NOT(ISERROR(SEARCH('Проверка данных'!$E$1,A21)))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1A010689-5018-447F-95B1-46C432EBF99F}">
            <xm:f>NOT(ISERROR(SEARCH('Проверка данных'!$D$1,A21)))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92C7F030-67BE-4FDB-922C-407F32342699}">
            <xm:f>NOT(ISERROR(SEARCH('Проверка данных'!$C$1,A21)))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2B1F018D-6524-4D1F-81F7-FA5F9E2B1B8E}">
            <xm:f>NOT(ISERROR(SEARCH('Проверка данных'!$B$1,A21)))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5CB47B5F-C7B8-461C-9752-4BC488C13AE0}">
            <xm:f>NOT(ISERROR(SEARCH('Проверка данных'!$A$1,A21)))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A21:E21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A21:E21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C41" sqref="C41"/>
    </sheetView>
  </sheetViews>
  <sheetFormatPr defaultRowHeight="15" x14ac:dyDescent="0.25"/>
  <cols>
    <col min="1" max="1" width="9.7109375" customWidth="1"/>
    <col min="2" max="2" width="17" customWidth="1"/>
    <col min="3" max="5" width="32.5703125" customWidth="1"/>
  </cols>
  <sheetData>
    <row r="1" spans="1:5" ht="20.25" thickBot="1" x14ac:dyDescent="0.35">
      <c r="A1" s="33" t="s">
        <v>70</v>
      </c>
      <c r="B1" s="33"/>
    </row>
    <row r="2" spans="1:5" ht="16.5" thickTop="1" thickBot="1" x14ac:dyDescent="0.3"/>
    <row r="3" spans="1:5" ht="46.5" customHeight="1" thickBot="1" x14ac:dyDescent="0.3">
      <c r="A3" s="52" t="s">
        <v>0</v>
      </c>
      <c r="B3" s="53" t="s">
        <v>1</v>
      </c>
      <c r="C3" s="54" t="s">
        <v>2</v>
      </c>
      <c r="D3" s="54" t="s">
        <v>3</v>
      </c>
      <c r="E3" s="54" t="s">
        <v>4</v>
      </c>
    </row>
    <row r="4" spans="1:5" ht="53.1" customHeight="1" thickBot="1" x14ac:dyDescent="0.3">
      <c r="A4" s="55" t="s">
        <v>5</v>
      </c>
      <c r="B4" s="56" t="s">
        <v>54</v>
      </c>
      <c r="C4" s="56" t="s">
        <v>169</v>
      </c>
      <c r="D4" s="56" t="s">
        <v>170</v>
      </c>
      <c r="E4" s="56"/>
    </row>
    <row r="5" spans="1:5" ht="26.25" hidden="1" thickBot="1" x14ac:dyDescent="0.3">
      <c r="A5" s="7" t="s">
        <v>6</v>
      </c>
      <c r="B5" s="6" t="s">
        <v>58</v>
      </c>
      <c r="C5" s="6"/>
      <c r="D5" s="6"/>
      <c r="E5" s="6"/>
    </row>
    <row r="6" spans="1:5" ht="39" hidden="1" thickBot="1" x14ac:dyDescent="0.3">
      <c r="A6" s="7" t="s">
        <v>7</v>
      </c>
      <c r="B6" s="6" t="s">
        <v>57</v>
      </c>
      <c r="C6" s="6"/>
      <c r="D6" s="6"/>
      <c r="E6" s="6"/>
    </row>
    <row r="7" spans="1:5" ht="26.25" hidden="1" thickBot="1" x14ac:dyDescent="0.3">
      <c r="A7" s="7" t="s">
        <v>16</v>
      </c>
      <c r="B7" s="6" t="s">
        <v>56</v>
      </c>
      <c r="C7" s="6"/>
      <c r="D7" s="6"/>
      <c r="E7" s="6"/>
    </row>
    <row r="8" spans="1:5" ht="26.25" hidden="1" thickBot="1" x14ac:dyDescent="0.3">
      <c r="A8" s="7" t="s">
        <v>59</v>
      </c>
      <c r="B8" s="6" t="s">
        <v>55</v>
      </c>
      <c r="C8" s="6"/>
      <c r="D8" s="6"/>
      <c r="E8" s="6"/>
    </row>
    <row r="9" spans="1:5" ht="15.75" hidden="1" thickBot="1" x14ac:dyDescent="0.3">
      <c r="A9" s="3" t="s">
        <v>44</v>
      </c>
      <c r="B9" s="13"/>
      <c r="C9" s="13" t="s">
        <v>44</v>
      </c>
      <c r="D9" s="13"/>
      <c r="E9" s="14"/>
    </row>
  </sheetData>
  <printOptions horizontalCentered="1"/>
  <pageMargins left="0.6692913385826772" right="0.6692913385826772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094194E-105E-4EF2-BFAD-2B0D46B52692}">
            <xm:f>NOT(ISERROR(SEARCH('Проверка данных'!$E$1,B4)))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024101A-507C-4A02-ABD1-DAD28C21D374}">
            <xm:f>NOT(ISERROR(SEARCH('Проверка данных'!$D$1,B4)))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314BD00F-E233-4B38-BEC1-2509A6CE9D00}">
            <xm:f>NOT(ISERROR(SEARCH('Проверка данных'!$C$1,B4)))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1D8B75F-A520-412D-97B8-B3F6FB0E2D83}">
            <xm:f>NOT(ISERROR(SEARCH('Проверка данных'!$B$1,B4)))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5A4FE73-9EB3-4CDF-BA6A-434BDA4CF029}">
            <xm:f>NOT(ISERROR(SEARCH('Проверка данных'!$A$1,B4)))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B4:B9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9"/>
  <sheetViews>
    <sheetView zoomScaleNormal="100" workbookViewId="0">
      <selection activeCell="K13" sqref="K13"/>
    </sheetView>
  </sheetViews>
  <sheetFormatPr defaultRowHeight="15" x14ac:dyDescent="0.25"/>
  <cols>
    <col min="1" max="1" width="9.5703125" customWidth="1"/>
    <col min="2" max="2" width="17.28515625" customWidth="1"/>
    <col min="3" max="3" width="28.140625" style="36" customWidth="1"/>
    <col min="4" max="4" width="18" customWidth="1"/>
    <col min="5" max="5" width="12.42578125" style="24" customWidth="1"/>
    <col min="6" max="6" width="18.7109375" style="23" customWidth="1"/>
    <col min="7" max="10" width="9.140625" style="23"/>
    <col min="11" max="11" width="13.7109375" style="23" customWidth="1"/>
    <col min="12" max="12" width="13.7109375" style="22" customWidth="1"/>
    <col min="13" max="13" width="43.42578125" customWidth="1"/>
  </cols>
  <sheetData>
    <row r="1" spans="1:14" ht="20.25" thickBot="1" x14ac:dyDescent="0.35">
      <c r="A1" s="33" t="s">
        <v>71</v>
      </c>
      <c r="B1" s="33"/>
      <c r="C1" s="38"/>
      <c r="D1" s="33"/>
      <c r="E1"/>
    </row>
    <row r="2" spans="1:14" ht="16.5" thickTop="1" thickBot="1" x14ac:dyDescent="0.3"/>
    <row r="3" spans="1:14" ht="32.25" customHeight="1" thickBot="1" x14ac:dyDescent="0.3">
      <c r="A3" s="128" t="s">
        <v>0</v>
      </c>
      <c r="B3" s="134" t="s">
        <v>1</v>
      </c>
      <c r="C3" s="128" t="s">
        <v>8</v>
      </c>
      <c r="D3" s="128" t="s">
        <v>80</v>
      </c>
      <c r="E3" s="130" t="s">
        <v>45</v>
      </c>
      <c r="F3" s="130" t="s">
        <v>46</v>
      </c>
      <c r="G3" s="136" t="s">
        <v>9</v>
      </c>
      <c r="H3" s="137"/>
      <c r="I3" s="137"/>
      <c r="J3" s="138"/>
      <c r="K3" s="130" t="s">
        <v>10</v>
      </c>
      <c r="L3" s="132" t="s">
        <v>47</v>
      </c>
      <c r="M3" s="128" t="s">
        <v>11</v>
      </c>
    </row>
    <row r="4" spans="1:14" ht="30.75" customHeight="1" thickBot="1" x14ac:dyDescent="0.3">
      <c r="A4" s="129"/>
      <c r="B4" s="135"/>
      <c r="C4" s="129"/>
      <c r="D4" s="129"/>
      <c r="E4" s="131"/>
      <c r="F4" s="131"/>
      <c r="G4" s="57" t="s">
        <v>12</v>
      </c>
      <c r="H4" s="57" t="s">
        <v>13</v>
      </c>
      <c r="I4" s="57" t="s">
        <v>14</v>
      </c>
      <c r="J4" s="57" t="s">
        <v>15</v>
      </c>
      <c r="K4" s="131"/>
      <c r="L4" s="133"/>
      <c r="M4" s="129"/>
    </row>
    <row r="5" spans="1:14" ht="30" hidden="1" customHeight="1" thickBot="1" x14ac:dyDescent="0.3">
      <c r="A5" s="58" t="s">
        <v>60</v>
      </c>
      <c r="B5" s="59"/>
      <c r="C5" s="60"/>
      <c r="D5" s="59"/>
      <c r="E5" s="59"/>
      <c r="F5" s="59"/>
      <c r="G5" s="59"/>
      <c r="H5" s="59"/>
      <c r="I5" s="59"/>
      <c r="J5" s="59"/>
      <c r="K5" s="59"/>
      <c r="L5" s="59"/>
      <c r="M5" s="61"/>
    </row>
    <row r="6" spans="1:14" ht="95.25" customHeight="1" thickBot="1" x14ac:dyDescent="0.3">
      <c r="A6" s="55" t="s">
        <v>5</v>
      </c>
      <c r="B6" s="56" t="s">
        <v>58</v>
      </c>
      <c r="C6" s="65" t="s">
        <v>84</v>
      </c>
      <c r="D6" s="65" t="s">
        <v>75</v>
      </c>
      <c r="E6" s="62" t="s">
        <v>85</v>
      </c>
      <c r="F6" s="63">
        <v>9.9600000000000009</v>
      </c>
      <c r="G6" s="63">
        <v>4.5999999999999996</v>
      </c>
      <c r="H6" s="63">
        <v>12</v>
      </c>
      <c r="I6" s="63" t="s">
        <v>86</v>
      </c>
      <c r="J6" s="63" t="s">
        <v>86</v>
      </c>
      <c r="K6" s="63">
        <v>15</v>
      </c>
      <c r="L6" s="64">
        <f>H6/K6</f>
        <v>0.8</v>
      </c>
      <c r="M6" s="65" t="s">
        <v>177</v>
      </c>
    </row>
    <row r="7" spans="1:14" ht="96.75" customHeight="1" thickBot="1" x14ac:dyDescent="0.3">
      <c r="A7" s="55" t="s">
        <v>6</v>
      </c>
      <c r="B7" s="56" t="s">
        <v>58</v>
      </c>
      <c r="C7" s="65" t="s">
        <v>87</v>
      </c>
      <c r="D7" s="65" t="s">
        <v>75</v>
      </c>
      <c r="E7" s="62" t="s">
        <v>88</v>
      </c>
      <c r="F7" s="63">
        <v>0</v>
      </c>
      <c r="G7" s="63">
        <v>0</v>
      </c>
      <c r="H7" s="63">
        <v>16</v>
      </c>
      <c r="I7" s="63" t="s">
        <v>86</v>
      </c>
      <c r="J7" s="63" t="s">
        <v>86</v>
      </c>
      <c r="K7" s="63">
        <v>239</v>
      </c>
      <c r="L7" s="64">
        <f>H7/K7</f>
        <v>6.6945606694560664E-2</v>
      </c>
      <c r="M7" s="65" t="s">
        <v>178</v>
      </c>
    </row>
    <row r="8" spans="1:14" ht="108" customHeight="1" thickBot="1" x14ac:dyDescent="0.3">
      <c r="A8" s="55" t="s">
        <v>7</v>
      </c>
      <c r="B8" s="56" t="s">
        <v>56</v>
      </c>
      <c r="C8" s="65" t="s">
        <v>89</v>
      </c>
      <c r="D8" s="65" t="s">
        <v>75</v>
      </c>
      <c r="E8" s="62" t="s">
        <v>90</v>
      </c>
      <c r="F8" s="63">
        <v>0</v>
      </c>
      <c r="G8" s="63" t="s">
        <v>86</v>
      </c>
      <c r="H8" s="63" t="s">
        <v>86</v>
      </c>
      <c r="I8" s="63" t="s">
        <v>86</v>
      </c>
      <c r="J8" s="63" t="s">
        <v>86</v>
      </c>
      <c r="K8" s="63">
        <v>14.5</v>
      </c>
      <c r="L8" s="64" t="s">
        <v>86</v>
      </c>
      <c r="M8" s="65" t="s">
        <v>179</v>
      </c>
    </row>
    <row r="9" spans="1:14" ht="118.5" customHeight="1" thickBot="1" x14ac:dyDescent="0.3">
      <c r="A9" s="55" t="s">
        <v>16</v>
      </c>
      <c r="B9" s="56" t="s">
        <v>58</v>
      </c>
      <c r="C9" s="65" t="s">
        <v>91</v>
      </c>
      <c r="D9" s="65" t="s">
        <v>75</v>
      </c>
      <c r="E9" s="62" t="s">
        <v>85</v>
      </c>
      <c r="F9" s="63">
        <v>44.57</v>
      </c>
      <c r="G9" s="63">
        <v>53.2</v>
      </c>
      <c r="H9" s="63">
        <v>50.4</v>
      </c>
      <c r="I9" s="63" t="s">
        <v>86</v>
      </c>
      <c r="J9" s="63" t="s">
        <v>86</v>
      </c>
      <c r="K9" s="63">
        <v>51.6</v>
      </c>
      <c r="L9" s="64">
        <f>H9/K9</f>
        <v>0.97674418604651159</v>
      </c>
      <c r="M9" s="65" t="s">
        <v>180</v>
      </c>
      <c r="N9" s="16"/>
    </row>
  </sheetData>
  <mergeCells count="10">
    <mergeCell ref="M3:M4"/>
    <mergeCell ref="E3:E4"/>
    <mergeCell ref="F3:F4"/>
    <mergeCell ref="L3:L4"/>
    <mergeCell ref="A3:A4"/>
    <mergeCell ref="B3:B4"/>
    <mergeCell ref="C3:C4"/>
    <mergeCell ref="G3:J3"/>
    <mergeCell ref="K3:K4"/>
    <mergeCell ref="D3:D4"/>
  </mergeCells>
  <printOptions horizontalCentered="1"/>
  <pageMargins left="0.35433070866141736" right="0.35433070866141736" top="0.74803149606299213" bottom="0.74803149606299213" header="0.19685039370078741" footer="0.19685039370078741"/>
  <pageSetup paperSize="9" scale="6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1C0FC23-46F8-4E4B-AEB0-CF6943CE2739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9" operator="containsText" id="{80D0ED48-A722-4C8C-8CA4-E911EDD0CEFB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0" operator="containsText" id="{058710B2-D3D0-4FBA-A270-0BD42911B339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1" operator="containsText" id="{75C7BA7F-AB2F-4CE9-BA52-20312C9872EE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2" operator="containsText" id="{AC5B1642-974B-4A8D-BCBE-17FF3ECB5356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'Проверка данных'!$A$1:$E$1</xm:f>
          </x14:formula1>
          <xm:sqref>B6:B9</xm:sqref>
        </x14:dataValidation>
        <x14:dataValidation type="list" allowBlank="1" showInputMessage="1" showErrorMessage="1">
          <x14:formula1>
            <xm:f>'Проверка данных'!$A$6:$B$6</xm:f>
          </x14:formula1>
          <xm:sqref>D6:D9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133"/>
  <sheetViews>
    <sheetView zoomScaleNormal="100" workbookViewId="0">
      <selection activeCell="J39" sqref="J39:J40"/>
    </sheetView>
  </sheetViews>
  <sheetFormatPr defaultRowHeight="15" x14ac:dyDescent="0.25"/>
  <cols>
    <col min="1" max="1" width="9.140625" style="11"/>
    <col min="2" max="2" width="17" customWidth="1"/>
    <col min="3" max="3" width="36.7109375" customWidth="1"/>
    <col min="4" max="4" width="19.7109375" style="35" customWidth="1"/>
    <col min="5" max="5" width="12.85546875" style="35" customWidth="1"/>
    <col min="6" max="8" width="15.7109375" style="35" customWidth="1"/>
    <col min="9" max="9" width="16.42578125" style="25" customWidth="1"/>
    <col min="10" max="10" width="57" customWidth="1"/>
  </cols>
  <sheetData>
    <row r="1" spans="1:13" ht="20.25" thickBot="1" x14ac:dyDescent="0.35">
      <c r="A1" s="34" t="s">
        <v>72</v>
      </c>
      <c r="B1" s="33"/>
      <c r="C1" s="33"/>
    </row>
    <row r="2" spans="1:13" ht="16.5" thickTop="1" thickBot="1" x14ac:dyDescent="0.3"/>
    <row r="3" spans="1:13" s="66" customFormat="1" ht="21.75" customHeight="1" thickBot="1" x14ac:dyDescent="0.3">
      <c r="A3" s="143" t="s">
        <v>0</v>
      </c>
      <c r="B3" s="145" t="s">
        <v>1</v>
      </c>
      <c r="C3" s="141" t="s">
        <v>17</v>
      </c>
      <c r="D3" s="147" t="s">
        <v>18</v>
      </c>
      <c r="E3" s="148"/>
      <c r="F3" s="149"/>
      <c r="G3" s="150" t="s">
        <v>19</v>
      </c>
      <c r="H3" s="151"/>
      <c r="I3" s="143" t="s">
        <v>48</v>
      </c>
      <c r="J3" s="141" t="s">
        <v>11</v>
      </c>
    </row>
    <row r="4" spans="1:13" s="66" customFormat="1" ht="63.75" customHeight="1" thickBot="1" x14ac:dyDescent="0.3">
      <c r="A4" s="144"/>
      <c r="B4" s="146"/>
      <c r="C4" s="142"/>
      <c r="D4" s="67" t="s">
        <v>20</v>
      </c>
      <c r="E4" s="67" t="s">
        <v>21</v>
      </c>
      <c r="F4" s="67" t="s">
        <v>22</v>
      </c>
      <c r="G4" s="67" t="s">
        <v>23</v>
      </c>
      <c r="H4" s="67" t="s">
        <v>24</v>
      </c>
      <c r="I4" s="144"/>
      <c r="J4" s="142"/>
    </row>
    <row r="5" spans="1:13" s="66" customFormat="1" ht="15.75" customHeight="1" thickBot="1" x14ac:dyDescent="0.3">
      <c r="A5" s="9">
        <v>1</v>
      </c>
      <c r="B5" s="1">
        <v>2</v>
      </c>
      <c r="C5" s="1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1">
        <v>10</v>
      </c>
    </row>
    <row r="6" spans="1:13" s="66" customFormat="1" ht="51.75" thickBot="1" x14ac:dyDescent="0.3">
      <c r="A6" s="10">
        <v>1</v>
      </c>
      <c r="B6" s="4" t="s">
        <v>54</v>
      </c>
      <c r="C6" s="81" t="s">
        <v>125</v>
      </c>
      <c r="D6" s="72" t="s">
        <v>86</v>
      </c>
      <c r="E6" s="72" t="s">
        <v>86</v>
      </c>
      <c r="F6" s="72" t="s">
        <v>86</v>
      </c>
      <c r="G6" s="72" t="s">
        <v>86</v>
      </c>
      <c r="H6" s="72" t="s">
        <v>86</v>
      </c>
      <c r="I6" s="73" t="s">
        <v>86</v>
      </c>
      <c r="J6" s="74"/>
    </row>
    <row r="7" spans="1:13" s="66" customFormat="1" ht="51.75" hidden="1" thickBot="1" x14ac:dyDescent="0.3">
      <c r="A7" s="10" t="s">
        <v>25</v>
      </c>
      <c r="B7" s="4" t="s">
        <v>58</v>
      </c>
      <c r="C7" s="81" t="s">
        <v>95</v>
      </c>
      <c r="D7" s="75">
        <f>D8+D10</f>
        <v>0</v>
      </c>
      <c r="E7" s="75">
        <f t="shared" ref="E7:H7" si="0">E8+E10</f>
        <v>0</v>
      </c>
      <c r="F7" s="75">
        <f t="shared" si="0"/>
        <v>0</v>
      </c>
      <c r="G7" s="75">
        <f t="shared" si="0"/>
        <v>0</v>
      </c>
      <c r="H7" s="75">
        <f t="shared" si="0"/>
        <v>0</v>
      </c>
      <c r="I7" s="76"/>
      <c r="J7" s="77"/>
      <c r="L7" s="12"/>
      <c r="M7" s="68"/>
    </row>
    <row r="8" spans="1:13" s="66" customFormat="1" ht="26.25" hidden="1" thickBot="1" x14ac:dyDescent="0.3">
      <c r="A8" s="10" t="s">
        <v>51</v>
      </c>
      <c r="B8" s="4" t="s">
        <v>58</v>
      </c>
      <c r="C8" s="82" t="s">
        <v>26</v>
      </c>
      <c r="D8" s="83"/>
      <c r="E8" s="83"/>
      <c r="F8" s="83"/>
      <c r="G8" s="83"/>
      <c r="H8" s="83"/>
      <c r="I8" s="76"/>
      <c r="J8" s="77"/>
    </row>
    <row r="9" spans="1:13" s="66" customFormat="1" ht="26.25" hidden="1" thickBot="1" x14ac:dyDescent="0.3">
      <c r="A9" s="10" t="s">
        <v>49</v>
      </c>
      <c r="B9" s="4" t="s">
        <v>54</v>
      </c>
      <c r="C9" s="82" t="s">
        <v>27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8" t="s">
        <v>86</v>
      </c>
      <c r="J9" s="79"/>
    </row>
    <row r="10" spans="1:13" s="66" customFormat="1" ht="26.25" hidden="1" thickBot="1" x14ac:dyDescent="0.3">
      <c r="A10" s="10" t="s">
        <v>50</v>
      </c>
      <c r="B10" s="4" t="s">
        <v>58</v>
      </c>
      <c r="C10" s="82" t="s">
        <v>28</v>
      </c>
      <c r="D10" s="83"/>
      <c r="E10" s="83"/>
      <c r="F10" s="83"/>
      <c r="G10" s="83"/>
      <c r="H10" s="83"/>
      <c r="I10" s="76"/>
      <c r="J10" s="77"/>
      <c r="L10" s="12"/>
    </row>
    <row r="11" spans="1:13" s="66" customFormat="1" ht="26.25" hidden="1" thickBot="1" x14ac:dyDescent="0.3">
      <c r="A11" s="10" t="s">
        <v>29</v>
      </c>
      <c r="B11" s="4" t="s">
        <v>58</v>
      </c>
      <c r="C11" s="82" t="s">
        <v>30</v>
      </c>
      <c r="D11" s="83"/>
      <c r="E11" s="83"/>
      <c r="F11" s="83"/>
      <c r="G11" s="83"/>
      <c r="H11" s="83"/>
      <c r="I11" s="76"/>
      <c r="J11" s="77"/>
    </row>
    <row r="12" spans="1:13" s="66" customFormat="1" ht="39" hidden="1" thickBot="1" x14ac:dyDescent="0.3">
      <c r="A12" s="10" t="s">
        <v>31</v>
      </c>
      <c r="B12" s="4" t="s">
        <v>54</v>
      </c>
      <c r="C12" s="82" t="s">
        <v>32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8" t="s">
        <v>86</v>
      </c>
      <c r="J12" s="79"/>
    </row>
    <row r="13" spans="1:13" s="66" customFormat="1" ht="39" hidden="1" thickBot="1" x14ac:dyDescent="0.3">
      <c r="A13" s="10" t="s">
        <v>33</v>
      </c>
      <c r="B13" s="4" t="s">
        <v>54</v>
      </c>
      <c r="C13" s="82" t="s">
        <v>34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8" t="s">
        <v>86</v>
      </c>
      <c r="J13" s="79"/>
    </row>
    <row r="14" spans="1:13" s="66" customFormat="1" ht="26.25" hidden="1" thickBot="1" x14ac:dyDescent="0.3">
      <c r="A14" s="10" t="s">
        <v>52</v>
      </c>
      <c r="B14" s="4" t="s">
        <v>54</v>
      </c>
      <c r="C14" s="82" t="s">
        <v>35</v>
      </c>
      <c r="D14" s="75">
        <v>0</v>
      </c>
      <c r="E14" s="75" t="s">
        <v>36</v>
      </c>
      <c r="F14" s="75" t="s">
        <v>36</v>
      </c>
      <c r="G14" s="75" t="s">
        <v>36</v>
      </c>
      <c r="H14" s="75">
        <v>0</v>
      </c>
      <c r="I14" s="78" t="s">
        <v>86</v>
      </c>
      <c r="J14" s="79"/>
    </row>
    <row r="15" spans="1:13" s="66" customFormat="1" ht="51.75" hidden="1" thickBot="1" x14ac:dyDescent="0.3">
      <c r="A15" s="10" t="s">
        <v>53</v>
      </c>
      <c r="B15" s="4" t="s">
        <v>58</v>
      </c>
      <c r="C15" s="81" t="s">
        <v>98</v>
      </c>
      <c r="D15" s="75">
        <f>D16+D18</f>
        <v>0</v>
      </c>
      <c r="E15" s="75">
        <f t="shared" ref="E15:H15" si="1">E16+E18</f>
        <v>0</v>
      </c>
      <c r="F15" s="75">
        <f t="shared" si="1"/>
        <v>0</v>
      </c>
      <c r="G15" s="75">
        <f t="shared" si="1"/>
        <v>0</v>
      </c>
      <c r="H15" s="75">
        <f t="shared" si="1"/>
        <v>0</v>
      </c>
      <c r="I15" s="76"/>
      <c r="J15" s="77"/>
    </row>
    <row r="16" spans="1:13" s="66" customFormat="1" ht="26.25" hidden="1" thickBot="1" x14ac:dyDescent="0.3">
      <c r="A16" s="10" t="s">
        <v>126</v>
      </c>
      <c r="B16" s="4" t="s">
        <v>58</v>
      </c>
      <c r="C16" s="82" t="s">
        <v>26</v>
      </c>
      <c r="D16" s="83"/>
      <c r="E16" s="83"/>
      <c r="F16" s="83"/>
      <c r="G16" s="83"/>
      <c r="H16" s="83"/>
      <c r="I16" s="76"/>
      <c r="J16" s="77"/>
    </row>
    <row r="17" spans="1:10" s="66" customFormat="1" ht="26.25" hidden="1" thickBot="1" x14ac:dyDescent="0.3">
      <c r="A17" s="10" t="s">
        <v>127</v>
      </c>
      <c r="B17" s="4" t="s">
        <v>54</v>
      </c>
      <c r="C17" s="82" t="s">
        <v>27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8" t="s">
        <v>86</v>
      </c>
      <c r="J17" s="79"/>
    </row>
    <row r="18" spans="1:10" s="66" customFormat="1" ht="26.25" hidden="1" thickBot="1" x14ac:dyDescent="0.3">
      <c r="A18" s="10" t="s">
        <v>128</v>
      </c>
      <c r="B18" s="4" t="s">
        <v>58</v>
      </c>
      <c r="C18" s="82" t="s">
        <v>28</v>
      </c>
      <c r="D18" s="83"/>
      <c r="E18" s="83"/>
      <c r="F18" s="83"/>
      <c r="G18" s="83"/>
      <c r="H18" s="83"/>
      <c r="I18" s="76"/>
      <c r="J18" s="77"/>
    </row>
    <row r="19" spans="1:10" s="66" customFormat="1" ht="26.25" hidden="1" thickBot="1" x14ac:dyDescent="0.3">
      <c r="A19" s="10" t="s">
        <v>129</v>
      </c>
      <c r="B19" s="4" t="s">
        <v>58</v>
      </c>
      <c r="C19" s="82" t="s">
        <v>30</v>
      </c>
      <c r="D19" s="83"/>
      <c r="E19" s="83"/>
      <c r="F19" s="83"/>
      <c r="G19" s="83"/>
      <c r="H19" s="83"/>
      <c r="I19" s="76"/>
      <c r="J19" s="77"/>
    </row>
    <row r="20" spans="1:10" s="66" customFormat="1" ht="39" hidden="1" thickBot="1" x14ac:dyDescent="0.3">
      <c r="A20" s="10" t="s">
        <v>130</v>
      </c>
      <c r="B20" s="4" t="s">
        <v>54</v>
      </c>
      <c r="C20" s="82" t="s">
        <v>32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8" t="s">
        <v>86</v>
      </c>
      <c r="J20" s="79"/>
    </row>
    <row r="21" spans="1:10" s="66" customFormat="1" ht="39" hidden="1" thickBot="1" x14ac:dyDescent="0.3">
      <c r="A21" s="10" t="s">
        <v>131</v>
      </c>
      <c r="B21" s="4" t="s">
        <v>54</v>
      </c>
      <c r="C21" s="82" t="s">
        <v>34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8" t="s">
        <v>86</v>
      </c>
      <c r="J21" s="79"/>
    </row>
    <row r="22" spans="1:10" s="66" customFormat="1" ht="26.25" hidden="1" thickBot="1" x14ac:dyDescent="0.3">
      <c r="A22" s="10" t="s">
        <v>132</v>
      </c>
      <c r="B22" s="4" t="s">
        <v>54</v>
      </c>
      <c r="C22" s="82" t="s">
        <v>35</v>
      </c>
      <c r="D22" s="75">
        <v>0</v>
      </c>
      <c r="E22" s="75" t="s">
        <v>36</v>
      </c>
      <c r="F22" s="75" t="s">
        <v>36</v>
      </c>
      <c r="G22" s="75" t="s">
        <v>36</v>
      </c>
      <c r="H22" s="75">
        <v>0</v>
      </c>
      <c r="I22" s="78" t="s">
        <v>86</v>
      </c>
      <c r="J22" s="79"/>
    </row>
    <row r="23" spans="1:10" s="66" customFormat="1" ht="59.25" customHeight="1" thickBot="1" x14ac:dyDescent="0.3">
      <c r="A23" s="10" t="s">
        <v>97</v>
      </c>
      <c r="B23" s="84" t="s">
        <v>54</v>
      </c>
      <c r="C23" s="108" t="s">
        <v>100</v>
      </c>
      <c r="D23" s="109">
        <f>D24+D26</f>
        <v>1.66</v>
      </c>
      <c r="E23" s="109">
        <f t="shared" ref="E23:H23" si="2">E24+E26</f>
        <v>1.66</v>
      </c>
      <c r="F23" s="109">
        <f t="shared" si="2"/>
        <v>1.66</v>
      </c>
      <c r="G23" s="109">
        <f t="shared" si="2"/>
        <v>1.66</v>
      </c>
      <c r="H23" s="109">
        <f t="shared" si="2"/>
        <v>1.66</v>
      </c>
      <c r="I23" s="107">
        <f>H23/E23</f>
        <v>1</v>
      </c>
      <c r="J23" s="139" t="s">
        <v>173</v>
      </c>
    </row>
    <row r="24" spans="1:10" s="66" customFormat="1" ht="31.5" customHeight="1" thickBot="1" x14ac:dyDescent="0.3">
      <c r="A24" s="10" t="s">
        <v>133</v>
      </c>
      <c r="B24" s="84" t="s">
        <v>54</v>
      </c>
      <c r="C24" s="50" t="s">
        <v>26</v>
      </c>
      <c r="D24" s="102">
        <v>1.66</v>
      </c>
      <c r="E24" s="102">
        <v>1.66</v>
      </c>
      <c r="F24" s="102">
        <v>1.66</v>
      </c>
      <c r="G24" s="102">
        <v>1.66</v>
      </c>
      <c r="H24" s="102">
        <v>1.66</v>
      </c>
      <c r="I24" s="103">
        <f>H24/E24</f>
        <v>1</v>
      </c>
      <c r="J24" s="140"/>
    </row>
    <row r="25" spans="1:10" s="66" customFormat="1" ht="31.5" customHeight="1" thickBot="1" x14ac:dyDescent="0.3">
      <c r="A25" s="10" t="s">
        <v>134</v>
      </c>
      <c r="B25" s="4" t="s">
        <v>54</v>
      </c>
      <c r="C25" s="2" t="s">
        <v>27</v>
      </c>
      <c r="D25" s="85">
        <v>0</v>
      </c>
      <c r="E25" s="85">
        <v>0</v>
      </c>
      <c r="F25" s="85">
        <v>0</v>
      </c>
      <c r="G25" s="85">
        <v>0</v>
      </c>
      <c r="H25" s="85">
        <v>0</v>
      </c>
      <c r="I25" s="86" t="s">
        <v>86</v>
      </c>
      <c r="J25" s="80"/>
    </row>
    <row r="26" spans="1:10" s="66" customFormat="1" ht="34.5" customHeight="1" thickBot="1" x14ac:dyDescent="0.3">
      <c r="A26" s="10" t="s">
        <v>135</v>
      </c>
      <c r="B26" s="4" t="s">
        <v>54</v>
      </c>
      <c r="C26" s="2" t="s">
        <v>28</v>
      </c>
      <c r="D26" s="85">
        <f>SUM(D27:D30)</f>
        <v>0</v>
      </c>
      <c r="E26" s="85">
        <f t="shared" ref="E26:H26" si="3">SUM(E27:E30)</f>
        <v>0</v>
      </c>
      <c r="F26" s="85">
        <f t="shared" si="3"/>
        <v>0</v>
      </c>
      <c r="G26" s="85">
        <f t="shared" si="3"/>
        <v>0</v>
      </c>
      <c r="H26" s="85">
        <f t="shared" si="3"/>
        <v>0</v>
      </c>
      <c r="I26" s="86" t="s">
        <v>86</v>
      </c>
      <c r="J26" s="80"/>
    </row>
    <row r="27" spans="1:10" s="66" customFormat="1" ht="30" customHeight="1" thickBot="1" x14ac:dyDescent="0.3">
      <c r="A27" s="10" t="s">
        <v>136</v>
      </c>
      <c r="B27" s="4" t="s">
        <v>54</v>
      </c>
      <c r="C27" s="2" t="s">
        <v>30</v>
      </c>
      <c r="D27" s="85">
        <v>0</v>
      </c>
      <c r="E27" s="85">
        <v>0</v>
      </c>
      <c r="F27" s="85">
        <v>0</v>
      </c>
      <c r="G27" s="85">
        <v>0</v>
      </c>
      <c r="H27" s="85">
        <v>0</v>
      </c>
      <c r="I27" s="86" t="s">
        <v>86</v>
      </c>
      <c r="J27" s="80"/>
    </row>
    <row r="28" spans="1:10" s="66" customFormat="1" ht="39" thickBot="1" x14ac:dyDescent="0.3">
      <c r="A28" s="10" t="s">
        <v>137</v>
      </c>
      <c r="B28" s="4" t="s">
        <v>54</v>
      </c>
      <c r="C28" s="2" t="s">
        <v>32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8" t="s">
        <v>86</v>
      </c>
      <c r="J28" s="79"/>
    </row>
    <row r="29" spans="1:10" s="66" customFormat="1" ht="55.5" customHeight="1" thickBot="1" x14ac:dyDescent="0.3">
      <c r="A29" s="10" t="s">
        <v>138</v>
      </c>
      <c r="B29" s="4" t="s">
        <v>54</v>
      </c>
      <c r="C29" s="2" t="s">
        <v>34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8" t="s">
        <v>86</v>
      </c>
      <c r="J29" s="79"/>
    </row>
    <row r="30" spans="1:10" s="66" customFormat="1" ht="34.5" customHeight="1" thickBot="1" x14ac:dyDescent="0.3">
      <c r="A30" s="10" t="s">
        <v>139</v>
      </c>
      <c r="B30" s="4" t="s">
        <v>54</v>
      </c>
      <c r="C30" s="2" t="s">
        <v>35</v>
      </c>
      <c r="D30" s="75">
        <v>0</v>
      </c>
      <c r="E30" s="75" t="s">
        <v>36</v>
      </c>
      <c r="F30" s="75" t="s">
        <v>36</v>
      </c>
      <c r="G30" s="75" t="s">
        <v>36</v>
      </c>
      <c r="H30" s="75">
        <v>0</v>
      </c>
      <c r="I30" s="78" t="s">
        <v>86</v>
      </c>
      <c r="J30" s="79"/>
    </row>
    <row r="31" spans="1:10" s="66" customFormat="1" ht="39" hidden="1" thickBot="1" x14ac:dyDescent="0.3">
      <c r="A31" s="10" t="s">
        <v>99</v>
      </c>
      <c r="B31" s="4" t="s">
        <v>58</v>
      </c>
      <c r="C31" s="81" t="s">
        <v>102</v>
      </c>
      <c r="D31" s="75">
        <f>D32+D34</f>
        <v>0</v>
      </c>
      <c r="E31" s="75">
        <f t="shared" ref="E31:H31" si="4">E32+E34</f>
        <v>0</v>
      </c>
      <c r="F31" s="75">
        <f t="shared" si="4"/>
        <v>0</v>
      </c>
      <c r="G31" s="75">
        <f t="shared" si="4"/>
        <v>0</v>
      </c>
      <c r="H31" s="75">
        <f t="shared" si="4"/>
        <v>0</v>
      </c>
      <c r="I31" s="76"/>
      <c r="J31" s="77"/>
    </row>
    <row r="32" spans="1:10" s="66" customFormat="1" ht="26.25" hidden="1" thickBot="1" x14ac:dyDescent="0.3">
      <c r="A32" s="10" t="s">
        <v>140</v>
      </c>
      <c r="B32" s="4" t="s">
        <v>58</v>
      </c>
      <c r="C32" s="82" t="s">
        <v>26</v>
      </c>
      <c r="D32" s="83"/>
      <c r="E32" s="83"/>
      <c r="F32" s="83"/>
      <c r="G32" s="83"/>
      <c r="H32" s="83"/>
      <c r="I32" s="76"/>
      <c r="J32" s="77"/>
    </row>
    <row r="33" spans="1:12" s="66" customFormat="1" ht="26.25" hidden="1" thickBot="1" x14ac:dyDescent="0.3">
      <c r="A33" s="10" t="s">
        <v>141</v>
      </c>
      <c r="B33" s="4" t="s">
        <v>54</v>
      </c>
      <c r="C33" s="82" t="s">
        <v>27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8" t="s">
        <v>86</v>
      </c>
      <c r="J33" s="79"/>
    </row>
    <row r="34" spans="1:12" s="66" customFormat="1" ht="26.25" hidden="1" thickBot="1" x14ac:dyDescent="0.3">
      <c r="A34" s="10" t="s">
        <v>142</v>
      </c>
      <c r="B34" s="4" t="s">
        <v>58</v>
      </c>
      <c r="C34" s="82" t="s">
        <v>28</v>
      </c>
      <c r="D34" s="83"/>
      <c r="E34" s="83"/>
      <c r="F34" s="83"/>
      <c r="G34" s="83"/>
      <c r="H34" s="83"/>
      <c r="I34" s="76"/>
      <c r="J34" s="77"/>
    </row>
    <row r="35" spans="1:12" s="66" customFormat="1" ht="26.25" hidden="1" thickBot="1" x14ac:dyDescent="0.3">
      <c r="A35" s="10" t="s">
        <v>143</v>
      </c>
      <c r="B35" s="4" t="s">
        <v>58</v>
      </c>
      <c r="C35" s="82" t="s">
        <v>30</v>
      </c>
      <c r="D35" s="83"/>
      <c r="E35" s="83"/>
      <c r="F35" s="83"/>
      <c r="G35" s="83"/>
      <c r="H35" s="83"/>
      <c r="I35" s="76"/>
      <c r="J35" s="77"/>
    </row>
    <row r="36" spans="1:12" s="66" customFormat="1" ht="39" hidden="1" thickBot="1" x14ac:dyDescent="0.3">
      <c r="A36" s="10" t="s">
        <v>144</v>
      </c>
      <c r="B36" s="4" t="s">
        <v>54</v>
      </c>
      <c r="C36" s="82" t="s">
        <v>32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8" t="s">
        <v>86</v>
      </c>
      <c r="J36" s="79"/>
    </row>
    <row r="37" spans="1:12" s="66" customFormat="1" ht="39" hidden="1" thickBot="1" x14ac:dyDescent="0.3">
      <c r="A37" s="10" t="s">
        <v>145</v>
      </c>
      <c r="B37" s="4" t="s">
        <v>54</v>
      </c>
      <c r="C37" s="82" t="s">
        <v>34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8" t="s">
        <v>86</v>
      </c>
      <c r="J37" s="79"/>
    </row>
    <row r="38" spans="1:12" s="66" customFormat="1" ht="26.25" hidden="1" thickBot="1" x14ac:dyDescent="0.3">
      <c r="A38" s="10" t="s">
        <v>146</v>
      </c>
      <c r="B38" s="4" t="s">
        <v>54</v>
      </c>
      <c r="C38" s="82" t="s">
        <v>35</v>
      </c>
      <c r="D38" s="75">
        <v>0</v>
      </c>
      <c r="E38" s="75" t="s">
        <v>36</v>
      </c>
      <c r="F38" s="75" t="s">
        <v>36</v>
      </c>
      <c r="G38" s="75" t="s">
        <v>36</v>
      </c>
      <c r="H38" s="75">
        <v>0</v>
      </c>
      <c r="I38" s="78" t="s">
        <v>86</v>
      </c>
      <c r="J38" s="79"/>
    </row>
    <row r="39" spans="1:12" s="66" customFormat="1" ht="162" customHeight="1" thickBot="1" x14ac:dyDescent="0.3">
      <c r="A39" s="10" t="s">
        <v>101</v>
      </c>
      <c r="B39" s="4" t="s">
        <v>58</v>
      </c>
      <c r="C39" s="108" t="s">
        <v>111</v>
      </c>
      <c r="D39" s="106">
        <f>D40+D42</f>
        <v>11.6305</v>
      </c>
      <c r="E39" s="106">
        <f t="shared" ref="E39:H39" si="5">E40+E42</f>
        <v>11.6305</v>
      </c>
      <c r="F39" s="106">
        <f t="shared" si="5"/>
        <v>11.6305</v>
      </c>
      <c r="G39" s="106">
        <f t="shared" si="5"/>
        <v>0</v>
      </c>
      <c r="H39" s="106">
        <f t="shared" si="5"/>
        <v>0</v>
      </c>
      <c r="I39" s="107">
        <f>H39/E39</f>
        <v>0</v>
      </c>
      <c r="J39" s="139" t="s">
        <v>181</v>
      </c>
      <c r="K39" s="69"/>
      <c r="L39" s="69"/>
    </row>
    <row r="40" spans="1:12" s="66" customFormat="1" ht="35.25" customHeight="1" thickBot="1" x14ac:dyDescent="0.3">
      <c r="A40" s="10" t="s">
        <v>103</v>
      </c>
      <c r="B40" s="4" t="s">
        <v>58</v>
      </c>
      <c r="C40" s="50" t="s">
        <v>26</v>
      </c>
      <c r="D40" s="101">
        <v>11.6305</v>
      </c>
      <c r="E40" s="101">
        <v>11.6305</v>
      </c>
      <c r="F40" s="101">
        <v>11.6305</v>
      </c>
      <c r="G40" s="101">
        <v>0</v>
      </c>
      <c r="H40" s="101">
        <v>0</v>
      </c>
      <c r="I40" s="103">
        <f>H40/E40</f>
        <v>0</v>
      </c>
      <c r="J40" s="140"/>
      <c r="K40" s="69"/>
    </row>
    <row r="41" spans="1:12" s="66" customFormat="1" ht="37.5" customHeight="1" thickBot="1" x14ac:dyDescent="0.3">
      <c r="A41" s="10" t="s">
        <v>147</v>
      </c>
      <c r="B41" s="4" t="s">
        <v>54</v>
      </c>
      <c r="C41" s="2" t="s">
        <v>27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8" t="s">
        <v>86</v>
      </c>
      <c r="J41" s="79"/>
    </row>
    <row r="42" spans="1:12" s="66" customFormat="1" ht="37.5" customHeight="1" thickBot="1" x14ac:dyDescent="0.3">
      <c r="A42" s="10" t="s">
        <v>148</v>
      </c>
      <c r="B42" s="4" t="s">
        <v>54</v>
      </c>
      <c r="C42" s="2" t="s">
        <v>28</v>
      </c>
      <c r="D42" s="75">
        <f>SUM(D43:D45)</f>
        <v>0</v>
      </c>
      <c r="E42" s="75">
        <f t="shared" ref="E42:H42" si="6">SUM(E43:E45)</f>
        <v>0</v>
      </c>
      <c r="F42" s="75">
        <f t="shared" si="6"/>
        <v>0</v>
      </c>
      <c r="G42" s="75">
        <f t="shared" si="6"/>
        <v>0</v>
      </c>
      <c r="H42" s="75">
        <f t="shared" si="6"/>
        <v>0</v>
      </c>
      <c r="I42" s="78" t="s">
        <v>86</v>
      </c>
      <c r="J42" s="79"/>
    </row>
    <row r="43" spans="1:12" s="66" customFormat="1" ht="35.25" customHeight="1" thickBot="1" x14ac:dyDescent="0.3">
      <c r="A43" s="10" t="s">
        <v>149</v>
      </c>
      <c r="B43" s="4" t="s">
        <v>54</v>
      </c>
      <c r="C43" s="2" t="s">
        <v>30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8" t="s">
        <v>86</v>
      </c>
      <c r="J43" s="79"/>
    </row>
    <row r="44" spans="1:12" s="66" customFormat="1" ht="45" customHeight="1" thickBot="1" x14ac:dyDescent="0.3">
      <c r="A44" s="10" t="s">
        <v>150</v>
      </c>
      <c r="B44" s="4" t="s">
        <v>54</v>
      </c>
      <c r="C44" s="2" t="s">
        <v>32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8" t="s">
        <v>86</v>
      </c>
      <c r="J44" s="79"/>
    </row>
    <row r="45" spans="1:12" s="66" customFormat="1" ht="49.5" customHeight="1" thickBot="1" x14ac:dyDescent="0.3">
      <c r="A45" s="10" t="s">
        <v>151</v>
      </c>
      <c r="B45" s="4" t="s">
        <v>54</v>
      </c>
      <c r="C45" s="2" t="s">
        <v>34</v>
      </c>
      <c r="D45" s="75">
        <v>0</v>
      </c>
      <c r="E45" s="75">
        <v>0</v>
      </c>
      <c r="F45" s="75">
        <v>0</v>
      </c>
      <c r="G45" s="75">
        <v>0</v>
      </c>
      <c r="H45" s="75">
        <v>0</v>
      </c>
      <c r="I45" s="78" t="s">
        <v>86</v>
      </c>
      <c r="J45" s="79"/>
    </row>
    <row r="46" spans="1:12" s="66" customFormat="1" ht="30.75" customHeight="1" thickBot="1" x14ac:dyDescent="0.3">
      <c r="A46" s="10" t="s">
        <v>152</v>
      </c>
      <c r="B46" s="4" t="s">
        <v>54</v>
      </c>
      <c r="C46" s="2" t="s">
        <v>35</v>
      </c>
      <c r="D46" s="75">
        <v>0</v>
      </c>
      <c r="E46" s="75" t="s">
        <v>36</v>
      </c>
      <c r="F46" s="75" t="s">
        <v>36</v>
      </c>
      <c r="G46" s="75" t="s">
        <v>36</v>
      </c>
      <c r="H46" s="75">
        <v>0</v>
      </c>
      <c r="I46" s="78" t="s">
        <v>86</v>
      </c>
      <c r="J46" s="79"/>
    </row>
    <row r="47" spans="1:12" s="66" customFormat="1" ht="84" customHeight="1" thickBot="1" x14ac:dyDescent="0.3">
      <c r="A47" s="10" t="s">
        <v>109</v>
      </c>
      <c r="B47" s="4" t="s">
        <v>58</v>
      </c>
      <c r="C47" s="108" t="s">
        <v>113</v>
      </c>
      <c r="D47" s="110">
        <f>D48+D50</f>
        <v>37.22</v>
      </c>
      <c r="E47" s="110">
        <f t="shared" ref="E47:H47" si="7">E48+E50</f>
        <v>37.22</v>
      </c>
      <c r="F47" s="110">
        <f t="shared" si="7"/>
        <v>37.22</v>
      </c>
      <c r="G47" s="106">
        <f t="shared" si="7"/>
        <v>26.1</v>
      </c>
      <c r="H47" s="106">
        <f t="shared" si="7"/>
        <v>26.1</v>
      </c>
      <c r="I47" s="111">
        <f>H47/E47</f>
        <v>0.70123589468027947</v>
      </c>
      <c r="J47" s="80" t="s">
        <v>182</v>
      </c>
    </row>
    <row r="48" spans="1:12" s="66" customFormat="1" ht="33.75" customHeight="1" thickBot="1" x14ac:dyDescent="0.3">
      <c r="A48" s="10" t="s">
        <v>153</v>
      </c>
      <c r="B48" s="4" t="s">
        <v>54</v>
      </c>
      <c r="C48" s="50" t="s">
        <v>26</v>
      </c>
      <c r="D48" s="85">
        <v>0</v>
      </c>
      <c r="E48" s="85">
        <v>0</v>
      </c>
      <c r="F48" s="85">
        <v>0</v>
      </c>
      <c r="G48" s="85">
        <v>0</v>
      </c>
      <c r="H48" s="85">
        <v>0</v>
      </c>
      <c r="I48" s="86" t="s">
        <v>86</v>
      </c>
      <c r="J48" s="80"/>
    </row>
    <row r="49" spans="1:10" s="66" customFormat="1" ht="36" customHeight="1" thickBot="1" x14ac:dyDescent="0.3">
      <c r="A49" s="10" t="s">
        <v>154</v>
      </c>
      <c r="B49" s="4" t="s">
        <v>54</v>
      </c>
      <c r="C49" s="50" t="s">
        <v>27</v>
      </c>
      <c r="D49" s="85">
        <v>0</v>
      </c>
      <c r="E49" s="85">
        <v>0</v>
      </c>
      <c r="F49" s="85">
        <v>0</v>
      </c>
      <c r="G49" s="85">
        <v>0</v>
      </c>
      <c r="H49" s="85">
        <v>0</v>
      </c>
      <c r="I49" s="86" t="s">
        <v>86</v>
      </c>
      <c r="J49" s="80"/>
    </row>
    <row r="50" spans="1:10" s="66" customFormat="1" ht="45" customHeight="1" thickBot="1" x14ac:dyDescent="0.3">
      <c r="A50" s="10" t="s">
        <v>155</v>
      </c>
      <c r="B50" s="4" t="s">
        <v>58</v>
      </c>
      <c r="C50" s="50" t="s">
        <v>28</v>
      </c>
      <c r="D50" s="104">
        <f>SUM(D51:D53)</f>
        <v>37.22</v>
      </c>
      <c r="E50" s="104">
        <f t="shared" ref="E50:H50" si="8">SUM(E51:E53)</f>
        <v>37.22</v>
      </c>
      <c r="F50" s="104">
        <f t="shared" si="8"/>
        <v>37.22</v>
      </c>
      <c r="G50" s="101">
        <f>SUM(G51:G53)</f>
        <v>26.1</v>
      </c>
      <c r="H50" s="101">
        <f t="shared" si="8"/>
        <v>26.1</v>
      </c>
      <c r="I50" s="105">
        <f>H50/E50</f>
        <v>0.70123589468027947</v>
      </c>
      <c r="J50" s="80"/>
    </row>
    <row r="51" spans="1:10" s="66" customFormat="1" ht="36" customHeight="1" thickBot="1" x14ac:dyDescent="0.3">
      <c r="A51" s="10" t="s">
        <v>156</v>
      </c>
      <c r="B51" s="4" t="s">
        <v>58</v>
      </c>
      <c r="C51" s="50" t="s">
        <v>30</v>
      </c>
      <c r="D51" s="104">
        <v>37.22</v>
      </c>
      <c r="E51" s="104">
        <v>37.22</v>
      </c>
      <c r="F51" s="104">
        <v>37.22</v>
      </c>
      <c r="G51" s="101">
        <v>26.1</v>
      </c>
      <c r="H51" s="101">
        <v>26.1</v>
      </c>
      <c r="I51" s="105">
        <f>H51/E51</f>
        <v>0.70123589468027947</v>
      </c>
      <c r="J51" s="80"/>
    </row>
    <row r="52" spans="1:10" s="66" customFormat="1" ht="39" thickBot="1" x14ac:dyDescent="0.3">
      <c r="A52" s="10" t="s">
        <v>157</v>
      </c>
      <c r="B52" s="4" t="s">
        <v>54</v>
      </c>
      <c r="C52" s="2" t="s">
        <v>32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8" t="s">
        <v>86</v>
      </c>
      <c r="J52" s="79"/>
    </row>
    <row r="53" spans="1:10" s="66" customFormat="1" ht="47.25" customHeight="1" thickBot="1" x14ac:dyDescent="0.3">
      <c r="A53" s="10" t="s">
        <v>158</v>
      </c>
      <c r="B53" s="4" t="s">
        <v>54</v>
      </c>
      <c r="C53" s="2" t="s">
        <v>34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8" t="s">
        <v>86</v>
      </c>
      <c r="J53" s="79"/>
    </row>
    <row r="54" spans="1:10" s="66" customFormat="1" ht="42.75" customHeight="1" thickBot="1" x14ac:dyDescent="0.3">
      <c r="A54" s="10" t="s">
        <v>159</v>
      </c>
      <c r="B54" s="4" t="s">
        <v>54</v>
      </c>
      <c r="C54" s="2" t="s">
        <v>35</v>
      </c>
      <c r="D54" s="75">
        <v>0</v>
      </c>
      <c r="E54" s="75" t="s">
        <v>36</v>
      </c>
      <c r="F54" s="75" t="s">
        <v>36</v>
      </c>
      <c r="G54" s="75" t="s">
        <v>36</v>
      </c>
      <c r="H54" s="75">
        <v>0</v>
      </c>
      <c r="I54" s="78" t="s">
        <v>86</v>
      </c>
      <c r="J54" s="79"/>
    </row>
    <row r="55" spans="1:10" s="66" customFormat="1" ht="38.25" customHeight="1" thickBot="1" x14ac:dyDescent="0.3">
      <c r="A55" s="10" t="s">
        <v>112</v>
      </c>
      <c r="B55" s="4" t="s">
        <v>58</v>
      </c>
      <c r="C55" s="108" t="s">
        <v>118</v>
      </c>
      <c r="D55" s="106">
        <f>D56+D58</f>
        <v>18.052899999999998</v>
      </c>
      <c r="E55" s="106">
        <f t="shared" ref="E55:H55" si="9">E56+E58</f>
        <v>18.052899999999998</v>
      </c>
      <c r="F55" s="106">
        <f t="shared" si="9"/>
        <v>18.052899999999998</v>
      </c>
      <c r="G55" s="106">
        <f t="shared" si="9"/>
        <v>2.46</v>
      </c>
      <c r="H55" s="106">
        <f t="shared" si="9"/>
        <v>2.46</v>
      </c>
      <c r="I55" s="107">
        <f>H55/E55</f>
        <v>0.13626619545890137</v>
      </c>
      <c r="J55" s="80" t="s">
        <v>182</v>
      </c>
    </row>
    <row r="56" spans="1:10" s="66" customFormat="1" ht="32.25" customHeight="1" thickBot="1" x14ac:dyDescent="0.3">
      <c r="A56" s="10" t="s">
        <v>160</v>
      </c>
      <c r="B56" s="4" t="s">
        <v>58</v>
      </c>
      <c r="C56" s="50" t="s">
        <v>26</v>
      </c>
      <c r="D56" s="101">
        <v>17.149999999999999</v>
      </c>
      <c r="E56" s="101">
        <v>17.149999999999999</v>
      </c>
      <c r="F56" s="101">
        <v>17.149999999999999</v>
      </c>
      <c r="G56" s="101">
        <v>2.34</v>
      </c>
      <c r="H56" s="101">
        <v>2.34</v>
      </c>
      <c r="I56" s="103">
        <f>H56/E56</f>
        <v>0.13644314868804666</v>
      </c>
      <c r="J56" s="79"/>
    </row>
    <row r="57" spans="1:10" s="66" customFormat="1" ht="32.25" customHeight="1" thickBot="1" x14ac:dyDescent="0.3">
      <c r="A57" s="10" t="s">
        <v>161</v>
      </c>
      <c r="B57" s="4" t="s">
        <v>54</v>
      </c>
      <c r="C57" s="50" t="s">
        <v>27</v>
      </c>
      <c r="D57" s="75">
        <v>0</v>
      </c>
      <c r="E57" s="75">
        <v>0</v>
      </c>
      <c r="F57" s="75">
        <v>0</v>
      </c>
      <c r="G57" s="75">
        <v>0</v>
      </c>
      <c r="H57" s="75">
        <v>0</v>
      </c>
      <c r="I57" s="78" t="s">
        <v>86</v>
      </c>
      <c r="J57" s="79"/>
    </row>
    <row r="58" spans="1:10" s="66" customFormat="1" ht="40.5" customHeight="1" thickBot="1" x14ac:dyDescent="0.3">
      <c r="A58" s="10" t="s">
        <v>162</v>
      </c>
      <c r="B58" s="4" t="s">
        <v>58</v>
      </c>
      <c r="C58" s="50" t="s">
        <v>28</v>
      </c>
      <c r="D58" s="101">
        <f>SUM(D59:D61)</f>
        <v>0.90290000000000004</v>
      </c>
      <c r="E58" s="101">
        <f>SUM(E59:E61)</f>
        <v>0.90290000000000004</v>
      </c>
      <c r="F58" s="101">
        <f t="shared" ref="F58:H58" si="10">SUM(F59:F61)</f>
        <v>0.90290000000000004</v>
      </c>
      <c r="G58" s="101">
        <f t="shared" si="10"/>
        <v>0.12</v>
      </c>
      <c r="H58" s="101">
        <f t="shared" si="10"/>
        <v>0.12</v>
      </c>
      <c r="I58" s="103">
        <f>H58/E58</f>
        <v>0.13290508361944844</v>
      </c>
      <c r="J58" s="79"/>
    </row>
    <row r="59" spans="1:10" s="66" customFormat="1" ht="36.75" customHeight="1" thickBot="1" x14ac:dyDescent="0.3">
      <c r="A59" s="10" t="s">
        <v>163</v>
      </c>
      <c r="B59" s="4" t="s">
        <v>58</v>
      </c>
      <c r="C59" s="50" t="s">
        <v>30</v>
      </c>
      <c r="D59" s="101">
        <v>0.90290000000000004</v>
      </c>
      <c r="E59" s="101">
        <v>0.90290000000000004</v>
      </c>
      <c r="F59" s="101">
        <v>0.90290000000000004</v>
      </c>
      <c r="G59" s="101">
        <v>0.12</v>
      </c>
      <c r="H59" s="101">
        <v>0.12</v>
      </c>
      <c r="I59" s="103">
        <f>H59/E59</f>
        <v>0.13290508361944844</v>
      </c>
      <c r="J59" s="79"/>
    </row>
    <row r="60" spans="1:10" s="66" customFormat="1" ht="47.25" customHeight="1" thickBot="1" x14ac:dyDescent="0.3">
      <c r="A60" s="10" t="s">
        <v>164</v>
      </c>
      <c r="B60" s="4" t="s">
        <v>54</v>
      </c>
      <c r="C60" s="2" t="s">
        <v>32</v>
      </c>
      <c r="D60" s="75">
        <v>0</v>
      </c>
      <c r="E60" s="75">
        <v>0</v>
      </c>
      <c r="F60" s="75">
        <v>0</v>
      </c>
      <c r="G60" s="75">
        <v>0</v>
      </c>
      <c r="H60" s="75">
        <v>0</v>
      </c>
      <c r="I60" s="78" t="s">
        <v>86</v>
      </c>
      <c r="J60" s="79"/>
    </row>
    <row r="61" spans="1:10" s="66" customFormat="1" ht="45.75" customHeight="1" thickBot="1" x14ac:dyDescent="0.3">
      <c r="A61" s="10" t="s">
        <v>165</v>
      </c>
      <c r="B61" s="4" t="s">
        <v>54</v>
      </c>
      <c r="C61" s="2" t="s">
        <v>34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8" t="s">
        <v>86</v>
      </c>
      <c r="J61" s="79"/>
    </row>
    <row r="62" spans="1:10" s="66" customFormat="1" ht="36.75" customHeight="1" thickBot="1" x14ac:dyDescent="0.3">
      <c r="A62" s="10" t="s">
        <v>166</v>
      </c>
      <c r="B62" s="4" t="s">
        <v>54</v>
      </c>
      <c r="C62" s="2" t="s">
        <v>35</v>
      </c>
      <c r="D62" s="75">
        <v>0</v>
      </c>
      <c r="E62" s="75" t="s">
        <v>36</v>
      </c>
      <c r="F62" s="75" t="s">
        <v>36</v>
      </c>
      <c r="G62" s="75" t="s">
        <v>36</v>
      </c>
      <c r="H62" s="75">
        <v>0</v>
      </c>
      <c r="I62" s="78" t="s">
        <v>86</v>
      </c>
      <c r="J62" s="79"/>
    </row>
    <row r="63" spans="1:10" s="66" customFormat="1" ht="48" customHeight="1" thickBot="1" x14ac:dyDescent="0.3">
      <c r="A63" s="152" t="s">
        <v>37</v>
      </c>
      <c r="B63" s="153"/>
      <c r="C63" s="154"/>
      <c r="D63" s="106">
        <f>SUM(D64:D67)</f>
        <v>68.563400000000001</v>
      </c>
      <c r="E63" s="106">
        <f>SUM(E64:E66)</f>
        <v>68.563400000000001</v>
      </c>
      <c r="F63" s="106">
        <f t="shared" ref="F63:G63" si="11">SUM(F64:F66)</f>
        <v>68.563400000000001</v>
      </c>
      <c r="G63" s="106">
        <f t="shared" si="11"/>
        <v>30.220000000000002</v>
      </c>
      <c r="H63" s="106">
        <f>SUM(H64:H67)</f>
        <v>30.220000000000002</v>
      </c>
      <c r="I63" s="107">
        <f>H63/E63</f>
        <v>0.44075993897618848</v>
      </c>
      <c r="J63" s="100" t="s">
        <v>182</v>
      </c>
    </row>
    <row r="64" spans="1:10" s="66" customFormat="1" ht="38.25" customHeight="1" thickBot="1" x14ac:dyDescent="0.3">
      <c r="A64" s="155" t="s">
        <v>26</v>
      </c>
      <c r="B64" s="156"/>
      <c r="C64" s="157"/>
      <c r="D64" s="101">
        <f>D24+D40+D48+D56</f>
        <v>30.4405</v>
      </c>
      <c r="E64" s="101">
        <f t="shared" ref="E64:H64" si="12">E24+E40+E48+E56</f>
        <v>30.4405</v>
      </c>
      <c r="F64" s="101">
        <f t="shared" si="12"/>
        <v>30.4405</v>
      </c>
      <c r="G64" s="101">
        <f t="shared" si="12"/>
        <v>4</v>
      </c>
      <c r="H64" s="101">
        <f t="shared" si="12"/>
        <v>4</v>
      </c>
      <c r="I64" s="103">
        <f>H64/E64</f>
        <v>0.13140388626993643</v>
      </c>
      <c r="J64" s="87"/>
    </row>
    <row r="65" spans="1:10" s="66" customFormat="1" ht="38.25" customHeight="1" thickBot="1" x14ac:dyDescent="0.3">
      <c r="A65" s="155" t="s">
        <v>27</v>
      </c>
      <c r="B65" s="156"/>
      <c r="C65" s="157"/>
      <c r="D65" s="75">
        <f t="shared" ref="D65" si="13">SUM(E65:H65)</f>
        <v>0</v>
      </c>
      <c r="E65" s="75">
        <f>E9+E17+E25+E33+E41+E49+E57</f>
        <v>0</v>
      </c>
      <c r="F65" s="75">
        <f t="shared" ref="F65:H65" si="14">F9+F17+F25+F33+F41+F49+F57</f>
        <v>0</v>
      </c>
      <c r="G65" s="75">
        <f t="shared" si="14"/>
        <v>0</v>
      </c>
      <c r="H65" s="75">
        <f t="shared" si="14"/>
        <v>0</v>
      </c>
      <c r="I65" s="78" t="s">
        <v>86</v>
      </c>
      <c r="J65" s="87"/>
    </row>
    <row r="66" spans="1:10" s="66" customFormat="1" ht="38.25" customHeight="1" thickBot="1" x14ac:dyDescent="0.3">
      <c r="A66" s="155" t="s">
        <v>38</v>
      </c>
      <c r="B66" s="156"/>
      <c r="C66" s="157"/>
      <c r="D66" s="101">
        <f>D26+D42+D50+D58</f>
        <v>38.122900000000001</v>
      </c>
      <c r="E66" s="101">
        <f t="shared" ref="E66:H66" si="15">E26+E42+E50+E58</f>
        <v>38.122900000000001</v>
      </c>
      <c r="F66" s="101">
        <f t="shared" si="15"/>
        <v>38.122900000000001</v>
      </c>
      <c r="G66" s="101">
        <f t="shared" si="15"/>
        <v>26.220000000000002</v>
      </c>
      <c r="H66" s="101">
        <f t="shared" si="15"/>
        <v>26.220000000000002</v>
      </c>
      <c r="I66" s="103">
        <f>H66/E66</f>
        <v>0.68777558895047342</v>
      </c>
      <c r="J66" s="87"/>
    </row>
    <row r="67" spans="1:10" s="66" customFormat="1" ht="32.25" customHeight="1" thickBot="1" x14ac:dyDescent="0.3">
      <c r="A67" s="158" t="s">
        <v>35</v>
      </c>
      <c r="B67" s="159"/>
      <c r="C67" s="160"/>
      <c r="D67" s="75">
        <f>H67</f>
        <v>0</v>
      </c>
      <c r="E67" s="75" t="s">
        <v>36</v>
      </c>
      <c r="F67" s="75" t="s">
        <v>36</v>
      </c>
      <c r="G67" s="75" t="s">
        <v>36</v>
      </c>
      <c r="H67" s="75">
        <f>H14+H22+H30+H38+H46+H54+H62</f>
        <v>0</v>
      </c>
      <c r="I67" s="78" t="s">
        <v>86</v>
      </c>
      <c r="J67" s="87"/>
    </row>
    <row r="68" spans="1:10" s="66" customFormat="1" x14ac:dyDescent="0.25">
      <c r="A68" s="88"/>
      <c r="B68" s="89"/>
      <c r="C68" s="89"/>
      <c r="D68" s="90"/>
      <c r="E68" s="90"/>
      <c r="F68" s="90"/>
      <c r="G68" s="90"/>
      <c r="H68" s="90"/>
      <c r="I68" s="91"/>
      <c r="J68" s="89"/>
    </row>
    <row r="69" spans="1:10" s="66" customFormat="1" x14ac:dyDescent="0.25">
      <c r="A69" s="68"/>
      <c r="D69" s="70"/>
      <c r="E69" s="70"/>
      <c r="F69" s="70"/>
      <c r="G69" s="70"/>
      <c r="H69" s="70"/>
      <c r="I69" s="71"/>
    </row>
    <row r="70" spans="1:10" s="66" customFormat="1" x14ac:dyDescent="0.25">
      <c r="A70" s="68"/>
      <c r="D70" s="70"/>
      <c r="E70" s="70"/>
      <c r="F70" s="70"/>
      <c r="G70" s="70"/>
      <c r="H70" s="70"/>
      <c r="I70" s="71"/>
    </row>
    <row r="71" spans="1:10" s="66" customFormat="1" x14ac:dyDescent="0.25">
      <c r="A71" s="68"/>
      <c r="D71" s="70"/>
      <c r="E71" s="70"/>
      <c r="F71" s="70"/>
      <c r="G71" s="70"/>
      <c r="H71" s="70"/>
      <c r="I71" s="71"/>
    </row>
    <row r="72" spans="1:10" s="66" customFormat="1" x14ac:dyDescent="0.25">
      <c r="A72" s="68"/>
      <c r="D72" s="70"/>
      <c r="E72" s="70"/>
      <c r="F72" s="70"/>
      <c r="G72" s="70"/>
      <c r="H72" s="70"/>
      <c r="I72" s="71"/>
    </row>
    <row r="73" spans="1:10" s="66" customFormat="1" x14ac:dyDescent="0.25">
      <c r="A73" s="68"/>
      <c r="D73" s="70"/>
      <c r="E73" s="70"/>
      <c r="F73" s="70"/>
      <c r="G73" s="70"/>
      <c r="H73" s="70"/>
      <c r="I73" s="71"/>
    </row>
    <row r="74" spans="1:10" s="66" customFormat="1" x14ac:dyDescent="0.25">
      <c r="A74" s="68"/>
      <c r="D74" s="70"/>
      <c r="E74" s="70"/>
      <c r="F74" s="70"/>
      <c r="G74" s="70"/>
      <c r="H74" s="70"/>
      <c r="I74" s="71"/>
    </row>
    <row r="75" spans="1:10" s="66" customFormat="1" x14ac:dyDescent="0.25">
      <c r="A75" s="68"/>
      <c r="D75" s="70"/>
      <c r="E75" s="70"/>
      <c r="F75" s="70"/>
      <c r="G75" s="70"/>
      <c r="H75" s="70"/>
      <c r="I75" s="71"/>
    </row>
    <row r="76" spans="1:10" s="66" customFormat="1" x14ac:dyDescent="0.25">
      <c r="A76" s="68"/>
      <c r="D76" s="70"/>
      <c r="E76" s="70"/>
      <c r="F76" s="70"/>
      <c r="G76" s="70"/>
      <c r="H76" s="70"/>
      <c r="I76" s="71"/>
    </row>
    <row r="77" spans="1:10" s="66" customFormat="1" x14ac:dyDescent="0.25">
      <c r="A77" s="68"/>
      <c r="D77" s="70"/>
      <c r="E77" s="70"/>
      <c r="F77" s="70"/>
      <c r="G77" s="70"/>
      <c r="H77" s="70"/>
      <c r="I77" s="71"/>
    </row>
    <row r="78" spans="1:10" s="66" customFormat="1" x14ac:dyDescent="0.25">
      <c r="A78" s="68"/>
      <c r="D78" s="70"/>
      <c r="E78" s="70"/>
      <c r="F78" s="70"/>
      <c r="G78" s="70"/>
      <c r="H78" s="70"/>
      <c r="I78" s="71"/>
    </row>
    <row r="79" spans="1:10" s="66" customFormat="1" x14ac:dyDescent="0.25">
      <c r="A79" s="68"/>
      <c r="D79" s="70"/>
      <c r="E79" s="70"/>
      <c r="F79" s="70"/>
      <c r="G79" s="70"/>
      <c r="H79" s="70"/>
      <c r="I79" s="71"/>
    </row>
    <row r="80" spans="1:10" s="66" customFormat="1" x14ac:dyDescent="0.25">
      <c r="A80" s="68"/>
      <c r="D80" s="70"/>
      <c r="E80" s="70"/>
      <c r="F80" s="70"/>
      <c r="G80" s="70"/>
      <c r="H80" s="70"/>
      <c r="I80" s="71"/>
    </row>
    <row r="81" spans="1:9" s="66" customFormat="1" x14ac:dyDescent="0.25">
      <c r="A81" s="68"/>
      <c r="D81" s="70"/>
      <c r="E81" s="70"/>
      <c r="F81" s="70"/>
      <c r="G81" s="70"/>
      <c r="H81" s="70"/>
      <c r="I81" s="71"/>
    </row>
    <row r="82" spans="1:9" s="66" customFormat="1" x14ac:dyDescent="0.25">
      <c r="A82" s="68"/>
      <c r="D82" s="70"/>
      <c r="E82" s="70"/>
      <c r="F82" s="70"/>
      <c r="G82" s="70"/>
      <c r="H82" s="70"/>
      <c r="I82" s="71"/>
    </row>
    <row r="83" spans="1:9" s="66" customFormat="1" x14ac:dyDescent="0.25">
      <c r="A83" s="68"/>
      <c r="D83" s="70"/>
      <c r="E83" s="70"/>
      <c r="F83" s="70"/>
      <c r="G83" s="70"/>
      <c r="H83" s="70"/>
      <c r="I83" s="71"/>
    </row>
    <row r="84" spans="1:9" s="66" customFormat="1" x14ac:dyDescent="0.25">
      <c r="A84" s="68"/>
      <c r="D84" s="70"/>
      <c r="E84" s="70"/>
      <c r="F84" s="70"/>
      <c r="G84" s="70"/>
      <c r="H84" s="70"/>
      <c r="I84" s="71"/>
    </row>
    <row r="85" spans="1:9" s="66" customFormat="1" x14ac:dyDescent="0.25">
      <c r="A85" s="68"/>
      <c r="D85" s="70"/>
      <c r="E85" s="70"/>
      <c r="F85" s="70"/>
      <c r="G85" s="70"/>
      <c r="H85" s="70"/>
      <c r="I85" s="71"/>
    </row>
    <row r="86" spans="1:9" s="66" customFormat="1" x14ac:dyDescent="0.25">
      <c r="A86" s="68"/>
      <c r="D86" s="70"/>
      <c r="E86" s="70"/>
      <c r="F86" s="70"/>
      <c r="G86" s="70"/>
      <c r="H86" s="70"/>
      <c r="I86" s="71"/>
    </row>
    <row r="87" spans="1:9" s="66" customFormat="1" x14ac:dyDescent="0.25">
      <c r="A87" s="68"/>
      <c r="D87" s="70"/>
      <c r="E87" s="70"/>
      <c r="F87" s="70"/>
      <c r="G87" s="70"/>
      <c r="H87" s="70"/>
      <c r="I87" s="71"/>
    </row>
    <row r="88" spans="1:9" s="66" customFormat="1" x14ac:dyDescent="0.25">
      <c r="A88" s="68"/>
      <c r="D88" s="70"/>
      <c r="E88" s="70"/>
      <c r="F88" s="70"/>
      <c r="G88" s="70"/>
      <c r="H88" s="70"/>
      <c r="I88" s="71"/>
    </row>
    <row r="89" spans="1:9" s="66" customFormat="1" x14ac:dyDescent="0.25">
      <c r="A89" s="68"/>
      <c r="D89" s="70"/>
      <c r="E89" s="70"/>
      <c r="F89" s="70"/>
      <c r="G89" s="70"/>
      <c r="H89" s="70"/>
      <c r="I89" s="71"/>
    </row>
    <row r="90" spans="1:9" s="66" customFormat="1" x14ac:dyDescent="0.25">
      <c r="A90" s="68"/>
      <c r="D90" s="70"/>
      <c r="E90" s="70"/>
      <c r="F90" s="70"/>
      <c r="G90" s="70"/>
      <c r="H90" s="70"/>
      <c r="I90" s="71"/>
    </row>
    <row r="91" spans="1:9" s="66" customFormat="1" x14ac:dyDescent="0.25">
      <c r="A91" s="68"/>
      <c r="D91" s="70"/>
      <c r="E91" s="70"/>
      <c r="F91" s="70"/>
      <c r="G91" s="70"/>
      <c r="H91" s="70"/>
      <c r="I91" s="71"/>
    </row>
    <row r="92" spans="1:9" s="66" customFormat="1" x14ac:dyDescent="0.25">
      <c r="A92" s="68"/>
      <c r="D92" s="70"/>
      <c r="E92" s="70"/>
      <c r="F92" s="70"/>
      <c r="G92" s="70"/>
      <c r="H92" s="70"/>
      <c r="I92" s="71"/>
    </row>
    <row r="93" spans="1:9" s="66" customFormat="1" x14ac:dyDescent="0.25">
      <c r="A93" s="68"/>
      <c r="D93" s="70"/>
      <c r="E93" s="70"/>
      <c r="F93" s="70"/>
      <c r="G93" s="70"/>
      <c r="H93" s="70"/>
      <c r="I93" s="71"/>
    </row>
    <row r="94" spans="1:9" s="66" customFormat="1" x14ac:dyDescent="0.25">
      <c r="A94" s="68"/>
      <c r="D94" s="70"/>
      <c r="E94" s="70"/>
      <c r="F94" s="70"/>
      <c r="G94" s="70"/>
      <c r="H94" s="70"/>
      <c r="I94" s="71"/>
    </row>
    <row r="95" spans="1:9" s="66" customFormat="1" x14ac:dyDescent="0.25">
      <c r="A95" s="68"/>
      <c r="D95" s="70"/>
      <c r="E95" s="70"/>
      <c r="F95" s="70"/>
      <c r="G95" s="70"/>
      <c r="H95" s="70"/>
      <c r="I95" s="71"/>
    </row>
    <row r="96" spans="1:9" s="66" customFormat="1" x14ac:dyDescent="0.25">
      <c r="A96" s="68"/>
      <c r="D96" s="70"/>
      <c r="E96" s="70"/>
      <c r="F96" s="70"/>
      <c r="G96" s="70"/>
      <c r="H96" s="70"/>
      <c r="I96" s="71"/>
    </row>
    <row r="97" spans="1:9" s="66" customFormat="1" x14ac:dyDescent="0.25">
      <c r="A97" s="68"/>
      <c r="D97" s="70"/>
      <c r="E97" s="70"/>
      <c r="F97" s="70"/>
      <c r="G97" s="70"/>
      <c r="H97" s="70"/>
      <c r="I97" s="71"/>
    </row>
    <row r="98" spans="1:9" s="66" customFormat="1" x14ac:dyDescent="0.25">
      <c r="A98" s="68"/>
      <c r="D98" s="70"/>
      <c r="E98" s="70"/>
      <c r="F98" s="70"/>
      <c r="G98" s="70"/>
      <c r="H98" s="70"/>
      <c r="I98" s="71"/>
    </row>
    <row r="99" spans="1:9" s="66" customFormat="1" x14ac:dyDescent="0.25">
      <c r="A99" s="68"/>
      <c r="D99" s="70"/>
      <c r="E99" s="70"/>
      <c r="F99" s="70"/>
      <c r="G99" s="70"/>
      <c r="H99" s="70"/>
      <c r="I99" s="71"/>
    </row>
    <row r="100" spans="1:9" s="66" customFormat="1" x14ac:dyDescent="0.25">
      <c r="A100" s="68"/>
      <c r="D100" s="70"/>
      <c r="E100" s="70"/>
      <c r="F100" s="70"/>
      <c r="G100" s="70"/>
      <c r="H100" s="70"/>
      <c r="I100" s="71"/>
    </row>
    <row r="101" spans="1:9" s="66" customFormat="1" x14ac:dyDescent="0.25">
      <c r="A101" s="68"/>
      <c r="D101" s="70"/>
      <c r="E101" s="70"/>
      <c r="F101" s="70"/>
      <c r="G101" s="70"/>
      <c r="H101" s="70"/>
      <c r="I101" s="71"/>
    </row>
    <row r="102" spans="1:9" s="66" customFormat="1" x14ac:dyDescent="0.25">
      <c r="A102" s="68"/>
      <c r="D102" s="70"/>
      <c r="E102" s="70"/>
      <c r="F102" s="70"/>
      <c r="G102" s="70"/>
      <c r="H102" s="70"/>
      <c r="I102" s="71"/>
    </row>
    <row r="103" spans="1:9" s="66" customFormat="1" x14ac:dyDescent="0.25">
      <c r="A103" s="68"/>
      <c r="D103" s="70"/>
      <c r="E103" s="70"/>
      <c r="F103" s="70"/>
      <c r="G103" s="70"/>
      <c r="H103" s="70"/>
      <c r="I103" s="71"/>
    </row>
    <row r="104" spans="1:9" s="66" customFormat="1" x14ac:dyDescent="0.25">
      <c r="A104" s="68"/>
      <c r="D104" s="70"/>
      <c r="E104" s="70"/>
      <c r="F104" s="70"/>
      <c r="G104" s="70"/>
      <c r="H104" s="70"/>
      <c r="I104" s="71"/>
    </row>
    <row r="105" spans="1:9" s="66" customFormat="1" x14ac:dyDescent="0.25">
      <c r="A105" s="68"/>
      <c r="D105" s="70"/>
      <c r="E105" s="70"/>
      <c r="F105" s="70"/>
      <c r="G105" s="70"/>
      <c r="H105" s="70"/>
      <c r="I105" s="71"/>
    </row>
    <row r="106" spans="1:9" s="66" customFormat="1" x14ac:dyDescent="0.25">
      <c r="A106" s="68"/>
      <c r="D106" s="70"/>
      <c r="E106" s="70"/>
      <c r="F106" s="70"/>
      <c r="G106" s="70"/>
      <c r="H106" s="70"/>
      <c r="I106" s="71"/>
    </row>
    <row r="107" spans="1:9" s="66" customFormat="1" x14ac:dyDescent="0.25">
      <c r="A107" s="68"/>
      <c r="D107" s="70"/>
      <c r="E107" s="70"/>
      <c r="F107" s="70"/>
      <c r="G107" s="70"/>
      <c r="H107" s="70"/>
      <c r="I107" s="71"/>
    </row>
    <row r="108" spans="1:9" s="66" customFormat="1" x14ac:dyDescent="0.25">
      <c r="A108" s="68"/>
      <c r="D108" s="70"/>
      <c r="E108" s="70"/>
      <c r="F108" s="70"/>
      <c r="G108" s="70"/>
      <c r="H108" s="70"/>
      <c r="I108" s="71"/>
    </row>
    <row r="109" spans="1:9" s="66" customFormat="1" x14ac:dyDescent="0.25">
      <c r="A109" s="68"/>
      <c r="D109" s="70"/>
      <c r="E109" s="70"/>
      <c r="F109" s="70"/>
      <c r="G109" s="70"/>
      <c r="H109" s="70"/>
      <c r="I109" s="71"/>
    </row>
    <row r="110" spans="1:9" s="66" customFormat="1" x14ac:dyDescent="0.25">
      <c r="A110" s="68"/>
      <c r="D110" s="70"/>
      <c r="E110" s="70"/>
      <c r="F110" s="70"/>
      <c r="G110" s="70"/>
      <c r="H110" s="70"/>
      <c r="I110" s="71"/>
    </row>
    <row r="111" spans="1:9" s="66" customFormat="1" x14ac:dyDescent="0.25">
      <c r="A111" s="68"/>
      <c r="D111" s="70"/>
      <c r="E111" s="70"/>
      <c r="F111" s="70"/>
      <c r="G111" s="70"/>
      <c r="H111" s="70"/>
      <c r="I111" s="71"/>
    </row>
    <row r="112" spans="1:9" s="66" customFormat="1" x14ac:dyDescent="0.25">
      <c r="A112" s="68"/>
      <c r="D112" s="70"/>
      <c r="E112" s="70"/>
      <c r="F112" s="70"/>
      <c r="G112" s="70"/>
      <c r="H112" s="70"/>
      <c r="I112" s="71"/>
    </row>
    <row r="113" spans="1:9" s="66" customFormat="1" x14ac:dyDescent="0.25">
      <c r="A113" s="68"/>
      <c r="D113" s="70"/>
      <c r="E113" s="70"/>
      <c r="F113" s="70"/>
      <c r="G113" s="70"/>
      <c r="H113" s="70"/>
      <c r="I113" s="71"/>
    </row>
    <row r="114" spans="1:9" s="66" customFormat="1" x14ac:dyDescent="0.25">
      <c r="A114" s="68"/>
      <c r="D114" s="70"/>
      <c r="E114" s="70"/>
      <c r="F114" s="70"/>
      <c r="G114" s="70"/>
      <c r="H114" s="70"/>
      <c r="I114" s="71"/>
    </row>
    <row r="115" spans="1:9" s="66" customFormat="1" x14ac:dyDescent="0.25">
      <c r="A115" s="68"/>
      <c r="D115" s="70"/>
      <c r="E115" s="70"/>
      <c r="F115" s="70"/>
      <c r="G115" s="70"/>
      <c r="H115" s="70"/>
      <c r="I115" s="71"/>
    </row>
    <row r="116" spans="1:9" s="66" customFormat="1" x14ac:dyDescent="0.25">
      <c r="A116" s="68"/>
      <c r="D116" s="70"/>
      <c r="E116" s="70"/>
      <c r="F116" s="70"/>
      <c r="G116" s="70"/>
      <c r="H116" s="70"/>
      <c r="I116" s="71"/>
    </row>
    <row r="117" spans="1:9" s="66" customFormat="1" x14ac:dyDescent="0.25">
      <c r="A117" s="68"/>
      <c r="D117" s="70"/>
      <c r="E117" s="70"/>
      <c r="F117" s="70"/>
      <c r="G117" s="70"/>
      <c r="H117" s="70"/>
      <c r="I117" s="71"/>
    </row>
    <row r="118" spans="1:9" s="66" customFormat="1" x14ac:dyDescent="0.25">
      <c r="A118" s="68"/>
      <c r="D118" s="70"/>
      <c r="E118" s="70"/>
      <c r="F118" s="70"/>
      <c r="G118" s="70"/>
      <c r="H118" s="70"/>
      <c r="I118" s="71"/>
    </row>
    <row r="119" spans="1:9" s="66" customFormat="1" x14ac:dyDescent="0.25">
      <c r="A119" s="68"/>
      <c r="D119" s="70"/>
      <c r="E119" s="70"/>
      <c r="F119" s="70"/>
      <c r="G119" s="70"/>
      <c r="H119" s="70"/>
      <c r="I119" s="71"/>
    </row>
    <row r="120" spans="1:9" s="66" customFormat="1" x14ac:dyDescent="0.25">
      <c r="A120" s="68"/>
      <c r="D120" s="70"/>
      <c r="E120" s="70"/>
      <c r="F120" s="70"/>
      <c r="G120" s="70"/>
      <c r="H120" s="70"/>
      <c r="I120" s="71"/>
    </row>
    <row r="121" spans="1:9" s="66" customFormat="1" x14ac:dyDescent="0.25">
      <c r="A121" s="68"/>
      <c r="D121" s="70"/>
      <c r="E121" s="70"/>
      <c r="F121" s="70"/>
      <c r="G121" s="70"/>
      <c r="H121" s="70"/>
      <c r="I121" s="71"/>
    </row>
    <row r="122" spans="1:9" s="66" customFormat="1" x14ac:dyDescent="0.25">
      <c r="A122" s="68"/>
      <c r="D122" s="70"/>
      <c r="E122" s="70"/>
      <c r="F122" s="70"/>
      <c r="G122" s="70"/>
      <c r="H122" s="70"/>
      <c r="I122" s="71"/>
    </row>
    <row r="123" spans="1:9" s="66" customFormat="1" x14ac:dyDescent="0.25">
      <c r="A123" s="68"/>
      <c r="D123" s="70"/>
      <c r="E123" s="70"/>
      <c r="F123" s="70"/>
      <c r="G123" s="70"/>
      <c r="H123" s="70"/>
      <c r="I123" s="71"/>
    </row>
    <row r="124" spans="1:9" s="66" customFormat="1" x14ac:dyDescent="0.25">
      <c r="A124" s="68"/>
      <c r="D124" s="70"/>
      <c r="E124" s="70"/>
      <c r="F124" s="70"/>
      <c r="G124" s="70"/>
      <c r="H124" s="70"/>
      <c r="I124" s="71"/>
    </row>
    <row r="125" spans="1:9" s="66" customFormat="1" x14ac:dyDescent="0.25">
      <c r="A125" s="68"/>
      <c r="D125" s="70"/>
      <c r="E125" s="70"/>
      <c r="F125" s="70"/>
      <c r="G125" s="70"/>
      <c r="H125" s="70"/>
      <c r="I125" s="71"/>
    </row>
    <row r="126" spans="1:9" s="66" customFormat="1" x14ac:dyDescent="0.25">
      <c r="A126" s="68"/>
      <c r="D126" s="70"/>
      <c r="E126" s="70"/>
      <c r="F126" s="70"/>
      <c r="G126" s="70"/>
      <c r="H126" s="70"/>
      <c r="I126" s="71"/>
    </row>
    <row r="127" spans="1:9" s="66" customFormat="1" x14ac:dyDescent="0.25">
      <c r="A127" s="68"/>
      <c r="D127" s="70"/>
      <c r="E127" s="70"/>
      <c r="F127" s="70"/>
      <c r="G127" s="70"/>
      <c r="H127" s="70"/>
      <c r="I127" s="71"/>
    </row>
    <row r="128" spans="1:9" s="66" customFormat="1" x14ac:dyDescent="0.25">
      <c r="A128" s="68"/>
      <c r="D128" s="70"/>
      <c r="E128" s="70"/>
      <c r="F128" s="70"/>
      <c r="G128" s="70"/>
      <c r="H128" s="70"/>
      <c r="I128" s="71"/>
    </row>
    <row r="129" spans="1:9" s="66" customFormat="1" x14ac:dyDescent="0.25">
      <c r="A129" s="68"/>
      <c r="D129" s="70"/>
      <c r="E129" s="70"/>
      <c r="F129" s="70"/>
      <c r="G129" s="70"/>
      <c r="H129" s="70"/>
      <c r="I129" s="71"/>
    </row>
    <row r="130" spans="1:9" s="66" customFormat="1" x14ac:dyDescent="0.25">
      <c r="A130" s="68"/>
      <c r="D130" s="70"/>
      <c r="E130" s="70"/>
      <c r="F130" s="70"/>
      <c r="G130" s="70"/>
      <c r="H130" s="70"/>
      <c r="I130" s="71"/>
    </row>
    <row r="131" spans="1:9" s="66" customFormat="1" x14ac:dyDescent="0.25">
      <c r="A131" s="68"/>
      <c r="D131" s="70"/>
      <c r="E131" s="70"/>
      <c r="F131" s="70"/>
      <c r="G131" s="70"/>
      <c r="H131" s="70"/>
      <c r="I131" s="71"/>
    </row>
    <row r="132" spans="1:9" s="66" customFormat="1" x14ac:dyDescent="0.25">
      <c r="A132" s="68"/>
      <c r="D132" s="70"/>
      <c r="E132" s="70"/>
      <c r="F132" s="70"/>
      <c r="G132" s="70"/>
      <c r="H132" s="70"/>
      <c r="I132" s="71"/>
    </row>
    <row r="133" spans="1:9" s="66" customFormat="1" x14ac:dyDescent="0.25">
      <c r="A133" s="68"/>
      <c r="D133" s="70"/>
      <c r="E133" s="70"/>
      <c r="F133" s="70"/>
      <c r="G133" s="70"/>
      <c r="H133" s="70"/>
      <c r="I133" s="71"/>
    </row>
  </sheetData>
  <mergeCells count="14">
    <mergeCell ref="A63:C63"/>
    <mergeCell ref="A64:C64"/>
    <mergeCell ref="A65:C65"/>
    <mergeCell ref="A66:C66"/>
    <mergeCell ref="A67:C67"/>
    <mergeCell ref="J39:J40"/>
    <mergeCell ref="J23:J24"/>
    <mergeCell ref="J3:J4"/>
    <mergeCell ref="I3:I4"/>
    <mergeCell ref="A3:A4"/>
    <mergeCell ref="B3:B4"/>
    <mergeCell ref="C3:C4"/>
    <mergeCell ref="D3:F3"/>
    <mergeCell ref="G3:H3"/>
  </mergeCells>
  <printOptions horizontalCentered="1"/>
  <pageMargins left="0.51181102362204722" right="0.51181102362204722" top="0.35433070866141736" bottom="0.27559055118110237" header="0.11811023622047245" footer="0.11811023622047245"/>
  <pageSetup paperSize="9" scale="62" fitToHeight="3" orientation="landscape" r:id="rId1"/>
  <ignoredErrors>
    <ignoredError sqref="H58 D42 H42 D50 H50 D58" formulaRange="1"/>
    <ignoredError sqref="D65:E65 F65:H65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1" operator="containsText" id="{554D62E5-8655-4372-B5CF-AC1E6A936F6D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F091EDC7-B97B-4B63-A5AF-0B170122DC09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78E3D368-D08F-4550-BDC9-A88D22F7C3AB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A24D61CD-9EB5-43FE-BBF7-57E89DECDACF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7C04304B-F150-4206-85FF-68FF97DB12DC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B6:B14</xm:sqref>
        </x14:conditionalFormatting>
        <x14:conditionalFormatting xmlns:xm="http://schemas.microsoft.com/office/excel/2006/main">
          <x14:cfRule type="containsText" priority="26" operator="containsText" id="{CA4E063B-A46A-4E4F-A977-BBA2425AE2A1}">
            <xm:f>NOT(ISERROR(SEARCH('Проверка данных'!$E$1,B15)))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7" operator="containsText" id="{1729121D-46A7-4A24-8B29-A6E0C75FF52C}">
            <xm:f>NOT(ISERROR(SEARCH('Проверка данных'!$D$1,B15)))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8" operator="containsText" id="{F9F97003-1905-47E1-8C6D-4866CADEB40B}">
            <xm:f>NOT(ISERROR(SEARCH('Проверка данных'!$C$1,B15)))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9" operator="containsText" id="{0EBABB7E-79C4-47BC-AEF7-CD699EABF0E2}">
            <xm:f>NOT(ISERROR(SEARCH('Проверка данных'!$B$1,B15)))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0" operator="containsText" id="{72A53829-8D38-406C-A133-E221C8C89036}">
            <xm:f>NOT(ISERROR(SEARCH('Проверка данных'!$A$1,B15)))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B15:B22</xm:sqref>
        </x14:conditionalFormatting>
        <x14:conditionalFormatting xmlns:xm="http://schemas.microsoft.com/office/excel/2006/main">
          <x14:cfRule type="containsText" priority="21" operator="containsText" id="{1AE0B272-AEA3-413F-AFD6-A50290E05FEB}">
            <xm:f>NOT(ISERROR(SEARCH('Проверка данных'!$E$1,B23)))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2" operator="containsText" id="{2283E31F-54D7-42DE-92FB-4B2026CE34D3}">
            <xm:f>NOT(ISERROR(SEARCH('Проверка данных'!$D$1,B23)))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3" operator="containsText" id="{C7BD50B0-A90E-446B-A3ED-17FC79E80761}">
            <xm:f>NOT(ISERROR(SEARCH('Проверка данных'!$C$1,B23)))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E36C3144-FB0D-4110-95B7-6BA72994A0B8}">
            <xm:f>NOT(ISERROR(SEARCH('Проверка данных'!$B$1,B23)))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5" operator="containsText" id="{F5B262E3-2484-4EA4-8B62-4D955975A7C1}">
            <xm:f>NOT(ISERROR(SEARCH('Проверка данных'!$A$1,B23)))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B23:B30</xm:sqref>
        </x14:conditionalFormatting>
        <x14:conditionalFormatting xmlns:xm="http://schemas.microsoft.com/office/excel/2006/main">
          <x14:cfRule type="containsText" priority="11" operator="containsText" id="{230D22F1-DD36-4748-8B34-BFEF16C19E54}">
            <xm:f>NOT(ISERROR(SEARCH('Проверка данных'!$E$1,B39)))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60BDF89E-152C-45E5-867D-B8A6301E4E28}">
            <xm:f>NOT(ISERROR(SEARCH('Проверка данных'!$D$1,B39)))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02EAE6FA-D8AD-409D-8B96-34ACE253708D}">
            <xm:f>NOT(ISERROR(SEARCH('Проверка данных'!$C$1,B39)))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1D0EC76C-E2BE-46C6-BDC1-042C6C2DF862}">
            <xm:f>NOT(ISERROR(SEARCH('Проверка данных'!$B$1,B39)))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31F0BB79-424C-418F-922F-FE072DD4CBFE}">
            <xm:f>NOT(ISERROR(SEARCH('Проверка данных'!$A$1,B39)))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B39:B46</xm:sqref>
        </x14:conditionalFormatting>
        <x14:conditionalFormatting xmlns:xm="http://schemas.microsoft.com/office/excel/2006/main">
          <x14:cfRule type="containsText" priority="16" operator="containsText" id="{B6CC3760-E373-48F4-8384-AB601C9544C6}">
            <xm:f>NOT(ISERROR(SEARCH('Проверка данных'!$E$1,B31)))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4025E73D-5FD5-49A8-B0C8-F1B973EE4E7C}">
            <xm:f>NOT(ISERROR(SEARCH('Проверка данных'!$D$1,B31)))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5D046CD6-1C81-44F4-9D76-7961BE97CAB3}">
            <xm:f>NOT(ISERROR(SEARCH('Проверка данных'!$C$1,B31)))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EBC48915-8F43-48D6-9D86-68A4BEDD4B09}">
            <xm:f>NOT(ISERROR(SEARCH('Проверка данных'!$B$1,B31)))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60847DFB-D854-4652-A06B-9F5D0E2FD7B0}">
            <xm:f>NOT(ISERROR(SEARCH('Проверка данных'!$A$1,B31)))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B31:B38</xm:sqref>
        </x14:conditionalFormatting>
        <x14:conditionalFormatting xmlns:xm="http://schemas.microsoft.com/office/excel/2006/main">
          <x14:cfRule type="containsText" priority="1" operator="containsText" id="{46537089-D28E-4A16-BF17-84D74328A97B}">
            <xm:f>NOT(ISERROR(SEARCH('Проверка данных'!$E$1,B55)))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D87D4F8-ED38-4970-BFC1-057CD781A159}">
            <xm:f>NOT(ISERROR(SEARCH('Проверка данных'!$D$1,B55)))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0480F837-A9AA-4956-89B2-BB868D2240E8}">
            <xm:f>NOT(ISERROR(SEARCH('Проверка данных'!$C$1,B55)))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650002B5-620C-4059-A62D-AB7B2C43C899}">
            <xm:f>NOT(ISERROR(SEARCH('Проверка данных'!$B$1,B55)))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DDCE956C-3DC2-4418-A284-8AFE7091D9F1}">
            <xm:f>NOT(ISERROR(SEARCH('Проверка данных'!$A$1,B55)))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B55:B62</xm:sqref>
        </x14:conditionalFormatting>
        <x14:conditionalFormatting xmlns:xm="http://schemas.microsoft.com/office/excel/2006/main">
          <x14:cfRule type="containsText" priority="6" operator="containsText" id="{382E8320-7413-4D48-88E8-84762B778597}">
            <xm:f>NOT(ISERROR(SEARCH('Проверка данных'!$E$1,B47)))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2BAD97AD-9B0E-4210-A8A6-120A13938B82}">
            <xm:f>NOT(ISERROR(SEARCH('Проверка данных'!$D$1,B47)))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E465303C-1285-4F9D-9EA2-96EA8661C753}">
            <xm:f>NOT(ISERROR(SEARCH('Проверка данных'!$C$1,B47)))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D585B638-41CF-4952-BC62-A511B3A25E90}">
            <xm:f>NOT(ISERROR(SEARCH('Проверка данных'!$B$1,B47)))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62009F6D-16E0-4C4C-9FF4-1E98CA228C58}">
            <xm:f>NOT(ISERROR(SEARCH('Проверка данных'!$A$1,B47)))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B47:B54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B6:B62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I21"/>
  <sheetViews>
    <sheetView tabSelected="1" zoomScaleNormal="100" workbookViewId="0">
      <selection activeCell="N7" sqref="N7"/>
    </sheetView>
  </sheetViews>
  <sheetFormatPr defaultRowHeight="15" x14ac:dyDescent="0.25"/>
  <cols>
    <col min="1" max="1" width="8.5703125" style="66" customWidth="1"/>
    <col min="2" max="2" width="9.140625" style="66"/>
    <col min="3" max="3" width="12.5703125" style="66" customWidth="1"/>
    <col min="4" max="4" width="48.7109375" style="66" customWidth="1"/>
    <col min="5" max="5" width="13.42578125" style="66" customWidth="1"/>
    <col min="6" max="6" width="13.7109375" style="66" customWidth="1"/>
    <col min="7" max="7" width="30.5703125" style="66" customWidth="1"/>
    <col min="8" max="8" width="48" style="66" customWidth="1"/>
  </cols>
  <sheetData>
    <row r="1" spans="1:9" ht="20.25" thickBot="1" x14ac:dyDescent="0.35">
      <c r="A1" s="93" t="s">
        <v>73</v>
      </c>
      <c r="B1" s="93"/>
      <c r="C1" s="93"/>
      <c r="D1" s="93"/>
      <c r="E1" s="93"/>
      <c r="F1" s="93"/>
      <c r="G1" s="99"/>
    </row>
    <row r="2" spans="1:9" ht="16.5" thickTop="1" thickBot="1" x14ac:dyDescent="0.3"/>
    <row r="3" spans="1:9" s="66" customFormat="1" ht="32.25" customHeight="1" thickBot="1" x14ac:dyDescent="0.3">
      <c r="A3" s="128" t="s">
        <v>0</v>
      </c>
      <c r="B3" s="134" t="s">
        <v>61</v>
      </c>
      <c r="C3" s="134" t="s">
        <v>1</v>
      </c>
      <c r="D3" s="128" t="s">
        <v>39</v>
      </c>
      <c r="E3" s="161" t="s">
        <v>40</v>
      </c>
      <c r="F3" s="162"/>
      <c r="G3" s="128" t="s">
        <v>41</v>
      </c>
      <c r="H3" s="128" t="s">
        <v>11</v>
      </c>
    </row>
    <row r="4" spans="1:9" s="66" customFormat="1" ht="35.25" customHeight="1" thickBot="1" x14ac:dyDescent="0.3">
      <c r="A4" s="129"/>
      <c r="B4" s="135"/>
      <c r="C4" s="135"/>
      <c r="D4" s="129"/>
      <c r="E4" s="92" t="s">
        <v>42</v>
      </c>
      <c r="F4" s="92" t="s">
        <v>43</v>
      </c>
      <c r="G4" s="129"/>
      <c r="H4" s="129"/>
    </row>
    <row r="5" spans="1:9" ht="59.25" customHeight="1" thickBot="1" x14ac:dyDescent="0.3">
      <c r="A5" s="8">
        <v>1</v>
      </c>
      <c r="B5" s="8"/>
      <c r="C5" s="4" t="s">
        <v>56</v>
      </c>
      <c r="D5" s="3" t="s">
        <v>92</v>
      </c>
      <c r="E5" s="94"/>
      <c r="F5" s="95"/>
      <c r="G5" s="8"/>
      <c r="H5" s="96"/>
      <c r="I5" s="21"/>
    </row>
    <row r="6" spans="1:9" ht="60" customHeight="1" thickBot="1" x14ac:dyDescent="0.3">
      <c r="A6" s="5" t="s">
        <v>25</v>
      </c>
      <c r="B6" s="4" t="s">
        <v>96</v>
      </c>
      <c r="C6" s="4" t="s">
        <v>55</v>
      </c>
      <c r="D6" s="97" t="s">
        <v>93</v>
      </c>
      <c r="E6" s="49">
        <v>43814</v>
      </c>
      <c r="F6" s="49">
        <v>43814</v>
      </c>
      <c r="G6" s="4" t="s">
        <v>94</v>
      </c>
      <c r="H6" s="98"/>
    </row>
    <row r="7" spans="1:9" ht="82.5" customHeight="1" thickBot="1" x14ac:dyDescent="0.3">
      <c r="A7" s="5" t="s">
        <v>53</v>
      </c>
      <c r="B7" s="4" t="s">
        <v>96</v>
      </c>
      <c r="C7" s="4" t="s">
        <v>55</v>
      </c>
      <c r="D7" s="97" t="s">
        <v>95</v>
      </c>
      <c r="E7" s="49">
        <v>43814</v>
      </c>
      <c r="F7" s="49">
        <v>43814</v>
      </c>
      <c r="G7" s="4" t="s">
        <v>94</v>
      </c>
      <c r="H7" s="65" t="s">
        <v>183</v>
      </c>
    </row>
    <row r="8" spans="1:9" ht="96.75" customHeight="1" thickBot="1" x14ac:dyDescent="0.3">
      <c r="A8" s="7" t="s">
        <v>97</v>
      </c>
      <c r="B8" s="4" t="s">
        <v>96</v>
      </c>
      <c r="C8" s="4" t="s">
        <v>55</v>
      </c>
      <c r="D8" s="97" t="s">
        <v>98</v>
      </c>
      <c r="E8" s="49">
        <v>43800</v>
      </c>
      <c r="F8" s="49">
        <v>43800</v>
      </c>
      <c r="G8" s="4" t="s">
        <v>94</v>
      </c>
      <c r="H8" s="65" t="s">
        <v>184</v>
      </c>
    </row>
    <row r="9" spans="1:9" ht="87" customHeight="1" thickBot="1" x14ac:dyDescent="0.3">
      <c r="A9" s="7" t="s">
        <v>99</v>
      </c>
      <c r="B9" s="4" t="s">
        <v>96</v>
      </c>
      <c r="C9" s="4" t="s">
        <v>54</v>
      </c>
      <c r="D9" s="97" t="s">
        <v>100</v>
      </c>
      <c r="E9" s="49">
        <v>43800</v>
      </c>
      <c r="F9" s="49">
        <v>43800</v>
      </c>
      <c r="G9" s="4" t="s">
        <v>94</v>
      </c>
      <c r="H9" s="65" t="s">
        <v>188</v>
      </c>
    </row>
    <row r="10" spans="1:9" ht="70.5" customHeight="1" thickBot="1" x14ac:dyDescent="0.3">
      <c r="A10" s="7" t="s">
        <v>101</v>
      </c>
      <c r="B10" s="4" t="s">
        <v>96</v>
      </c>
      <c r="C10" s="4" t="s">
        <v>54</v>
      </c>
      <c r="D10" s="97" t="s">
        <v>102</v>
      </c>
      <c r="E10" s="49">
        <v>43800</v>
      </c>
      <c r="F10" s="49">
        <v>43800</v>
      </c>
      <c r="G10" s="4" t="s">
        <v>94</v>
      </c>
      <c r="H10" s="65" t="s">
        <v>187</v>
      </c>
    </row>
    <row r="11" spans="1:9" ht="71.25" customHeight="1" thickBot="1" x14ac:dyDescent="0.3">
      <c r="A11" s="7" t="s">
        <v>103</v>
      </c>
      <c r="B11" s="4" t="s">
        <v>96</v>
      </c>
      <c r="C11" s="4" t="s">
        <v>55</v>
      </c>
      <c r="D11" s="97" t="s">
        <v>171</v>
      </c>
      <c r="E11" s="49">
        <v>43800</v>
      </c>
      <c r="F11" s="49">
        <v>43800</v>
      </c>
      <c r="G11" s="4" t="s">
        <v>94</v>
      </c>
      <c r="H11" s="56"/>
    </row>
    <row r="12" spans="1:9" ht="64.5" thickBot="1" x14ac:dyDescent="0.3">
      <c r="A12" s="7" t="s">
        <v>104</v>
      </c>
      <c r="B12" s="4" t="s">
        <v>96</v>
      </c>
      <c r="C12" s="4" t="s">
        <v>55</v>
      </c>
      <c r="D12" s="97" t="s">
        <v>172</v>
      </c>
      <c r="E12" s="49">
        <v>43617</v>
      </c>
      <c r="F12" s="49">
        <v>43497</v>
      </c>
      <c r="G12" s="4" t="s">
        <v>94</v>
      </c>
      <c r="H12" s="56"/>
    </row>
    <row r="13" spans="1:9" ht="93" customHeight="1" thickBot="1" x14ac:dyDescent="0.3">
      <c r="A13" s="7" t="s">
        <v>105</v>
      </c>
      <c r="B13" s="4" t="s">
        <v>96</v>
      </c>
      <c r="C13" s="4" t="s">
        <v>55</v>
      </c>
      <c r="D13" s="97" t="s">
        <v>106</v>
      </c>
      <c r="E13" s="49">
        <v>43830</v>
      </c>
      <c r="F13" s="49">
        <v>43830</v>
      </c>
      <c r="G13" s="4" t="s">
        <v>94</v>
      </c>
      <c r="H13" s="56"/>
    </row>
    <row r="14" spans="1:9" ht="49.5" customHeight="1" thickBot="1" x14ac:dyDescent="0.3">
      <c r="A14" s="7" t="s">
        <v>108</v>
      </c>
      <c r="B14" s="4" t="s">
        <v>96</v>
      </c>
      <c r="C14" s="4" t="s">
        <v>55</v>
      </c>
      <c r="D14" s="97" t="s">
        <v>107</v>
      </c>
      <c r="E14" s="49">
        <v>43830</v>
      </c>
      <c r="F14" s="49">
        <v>43830</v>
      </c>
      <c r="G14" s="4" t="s">
        <v>94</v>
      </c>
      <c r="H14" s="56"/>
    </row>
    <row r="15" spans="1:9" ht="230.25" customHeight="1" thickBot="1" x14ac:dyDescent="0.3">
      <c r="A15" s="7" t="s">
        <v>109</v>
      </c>
      <c r="B15" s="4" t="s">
        <v>96</v>
      </c>
      <c r="C15" s="4" t="s">
        <v>55</v>
      </c>
      <c r="D15" s="97" t="s">
        <v>111</v>
      </c>
      <c r="E15" s="49">
        <v>43800</v>
      </c>
      <c r="F15" s="49">
        <v>43800</v>
      </c>
      <c r="G15" s="4" t="s">
        <v>110</v>
      </c>
      <c r="H15" s="56" t="s">
        <v>185</v>
      </c>
    </row>
    <row r="16" spans="1:9" ht="83.25" customHeight="1" thickBot="1" x14ac:dyDescent="0.3">
      <c r="A16" s="7" t="s">
        <v>112</v>
      </c>
      <c r="B16" s="4" t="s">
        <v>96</v>
      </c>
      <c r="C16" s="4" t="s">
        <v>54</v>
      </c>
      <c r="D16" s="97" t="s">
        <v>113</v>
      </c>
      <c r="E16" s="49">
        <v>43830</v>
      </c>
      <c r="F16" s="49">
        <v>43830</v>
      </c>
      <c r="G16" s="4" t="s">
        <v>110</v>
      </c>
      <c r="H16" s="65" t="s">
        <v>186</v>
      </c>
    </row>
    <row r="17" spans="1:8" ht="106.5" customHeight="1" thickBot="1" x14ac:dyDescent="0.3">
      <c r="A17" s="7" t="s">
        <v>114</v>
      </c>
      <c r="B17" s="4" t="s">
        <v>96</v>
      </c>
      <c r="C17" s="4" t="s">
        <v>54</v>
      </c>
      <c r="D17" s="97" t="s">
        <v>115</v>
      </c>
      <c r="E17" s="49">
        <v>43647</v>
      </c>
      <c r="F17" s="49">
        <v>43647</v>
      </c>
      <c r="G17" s="4" t="s">
        <v>116</v>
      </c>
      <c r="H17" s="56" t="s">
        <v>189</v>
      </c>
    </row>
    <row r="18" spans="1:8" ht="65.25" customHeight="1" thickBot="1" x14ac:dyDescent="0.3">
      <c r="A18" s="7" t="s">
        <v>117</v>
      </c>
      <c r="B18" s="4" t="s">
        <v>96</v>
      </c>
      <c r="C18" s="4" t="s">
        <v>55</v>
      </c>
      <c r="D18" s="97" t="s">
        <v>118</v>
      </c>
      <c r="E18" s="49">
        <v>43830</v>
      </c>
      <c r="F18" s="49">
        <v>43830</v>
      </c>
      <c r="G18" s="4" t="s">
        <v>116</v>
      </c>
      <c r="H18" s="65" t="s">
        <v>190</v>
      </c>
    </row>
    <row r="19" spans="1:8" ht="66" customHeight="1" thickBot="1" x14ac:dyDescent="0.3">
      <c r="A19" s="7" t="s">
        <v>120</v>
      </c>
      <c r="B19" s="4" t="s">
        <v>96</v>
      </c>
      <c r="C19" s="4" t="s">
        <v>54</v>
      </c>
      <c r="D19" s="97" t="s">
        <v>119</v>
      </c>
      <c r="E19" s="49">
        <v>43511</v>
      </c>
      <c r="F19" s="49">
        <v>43511</v>
      </c>
      <c r="G19" s="4" t="s">
        <v>116</v>
      </c>
      <c r="H19" s="56" t="s">
        <v>174</v>
      </c>
    </row>
    <row r="20" spans="1:8" ht="51.75" thickBot="1" x14ac:dyDescent="0.3">
      <c r="A20" s="7" t="s">
        <v>121</v>
      </c>
      <c r="B20" s="4" t="s">
        <v>96</v>
      </c>
      <c r="C20" s="4" t="s">
        <v>55</v>
      </c>
      <c r="D20" s="97" t="s">
        <v>123</v>
      </c>
      <c r="E20" s="49">
        <v>43830</v>
      </c>
      <c r="F20" s="49">
        <v>43830</v>
      </c>
      <c r="G20" s="4" t="s">
        <v>116</v>
      </c>
      <c r="H20" s="56"/>
    </row>
    <row r="21" spans="1:8" ht="51.75" customHeight="1" thickBot="1" x14ac:dyDescent="0.3">
      <c r="A21" s="7" t="s">
        <v>122</v>
      </c>
      <c r="B21" s="4" t="s">
        <v>96</v>
      </c>
      <c r="C21" s="4" t="s">
        <v>55</v>
      </c>
      <c r="D21" s="97" t="s">
        <v>124</v>
      </c>
      <c r="E21" s="49">
        <v>43830</v>
      </c>
      <c r="F21" s="49">
        <v>43830</v>
      </c>
      <c r="G21" s="4" t="s">
        <v>116</v>
      </c>
      <c r="H21" s="56"/>
    </row>
  </sheetData>
  <mergeCells count="7">
    <mergeCell ref="G3:G4"/>
    <mergeCell ref="H3:H4"/>
    <mergeCell ref="A3:A4"/>
    <mergeCell ref="B3:B4"/>
    <mergeCell ref="C3:C4"/>
    <mergeCell ref="D3:D4"/>
    <mergeCell ref="E3:F3"/>
  </mergeCells>
  <dataValidations count="1">
    <dataValidation type="date" allowBlank="1" showInputMessage="1" showErrorMessage="1" sqref="E6:F8 F9">
      <formula1>43101</formula1>
      <formula2>46023</formula2>
    </dataValidation>
  </dataValidations>
  <printOptions horizontalCentered="1"/>
  <pageMargins left="0.35433070866141736" right="0.35433070866141736" top="0.35433070866141736" bottom="0.43307086614173229" header="0.11811023622047245" footer="0.11811023622047245"/>
  <pageSetup paperSize="9" scale="75" fitToHeight="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1" operator="containsText" id="{DDF6B161-1F37-4F58-A42B-D18A7F0569E4}">
            <xm:f>NOT(ISERROR(SEARCH('Проверка данных'!$E$1,C5)))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82" operator="containsText" id="{B41F821A-ED68-4C41-B96F-AF04DF8531A1}">
            <xm:f>NOT(ISERROR(SEARCH('Проверка данных'!$D$1,C5)))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3" operator="containsText" id="{246C719E-AA68-4675-9A91-6F9E38ED8F89}">
            <xm:f>NOT(ISERROR(SEARCH('Проверка данных'!$C$1,C5)))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84" operator="containsText" id="{C8AE66FD-899A-4E95-8B9E-D73D832F6CDF}">
            <xm:f>NOT(ISERROR(SEARCH('Проверка данных'!$B$1,C5)))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85" operator="containsText" id="{1A3B10A5-4D8C-4E81-AEC8-FDBA1463012F}">
            <xm:f>NOT(ISERROR(SEARCH('Проверка данных'!$A$1,C5)))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C5:C7</xm:sqref>
        </x14:conditionalFormatting>
        <x14:conditionalFormatting xmlns:xm="http://schemas.microsoft.com/office/excel/2006/main">
          <x14:cfRule type="containsText" priority="76" operator="containsText" id="{C6064235-67EB-487E-A8AF-BC9B39FD3C09}">
            <xm:f>NOT(ISERROR(SEARCH('Проверка данных'!$E$1,C8)))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7" operator="containsText" id="{6AD439A2-3D67-4A1C-80F2-C98886C863B7}">
            <xm:f>NOT(ISERROR(SEARCH('Проверка данных'!$D$1,C8)))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78" operator="containsText" id="{C8EEAFDF-184E-473F-8619-826010413CA4}">
            <xm:f>NOT(ISERROR(SEARCH('Проверка данных'!$C$1,C8)))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79" operator="containsText" id="{11B21A96-0F1E-4346-9E32-F27652FE75C7}">
            <xm:f>NOT(ISERROR(SEARCH('Проверка данных'!$B$1,C8)))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80" operator="containsText" id="{F452EDAB-A95A-4A10-9166-804174E06DF9}">
            <xm:f>NOT(ISERROR(SEARCH('Проверка данных'!$A$1,C8)))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containsText" priority="71" operator="containsText" id="{FA9BC7F2-5830-401F-822A-BFD111655211}">
            <xm:f>NOT(ISERROR(SEARCH('Проверка данных'!$E$1,C9)))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2" operator="containsText" id="{92352F0F-FD89-40E7-A127-30E71BBAFBCB}">
            <xm:f>NOT(ISERROR(SEARCH('Проверка данных'!$D$1,C9)))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73" operator="containsText" id="{B8F7F312-0502-4BE8-B5D9-8E0FA7C62A9B}">
            <xm:f>NOT(ISERROR(SEARCH('Проверка данных'!$C$1,C9)))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74" operator="containsText" id="{C7A9DC9E-0245-4833-8C33-F6F69C14A2B8}">
            <xm:f>NOT(ISERROR(SEARCH('Проверка данных'!$B$1,C9)))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75" operator="containsText" id="{C6F38D43-4707-4439-AEBC-DF6B32214F31}">
            <xm:f>NOT(ISERROR(SEARCH('Проверка данных'!$A$1,C9)))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containsText" priority="66" operator="containsText" id="{6E52660D-83CB-473C-A1FE-7B6F5029719C}">
            <xm:f>NOT(ISERROR(SEARCH('Проверка данных'!$E$1,C10)))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67" operator="containsText" id="{0C0E38A3-0A7A-443E-9DF8-3DA00EE4EC65}">
            <xm:f>NOT(ISERROR(SEARCH('Проверка данных'!$D$1,C10)))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68" operator="containsText" id="{B83B20EA-67D4-4A66-A3D6-E74053206ABB}">
            <xm:f>NOT(ISERROR(SEARCH('Проверка данных'!$C$1,C10)))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69" operator="containsText" id="{61A2AD77-AE9F-4D8E-97A1-23ACB39D95C2}">
            <xm:f>NOT(ISERROR(SEARCH('Проверка данных'!$B$1,C10)))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70" operator="containsText" id="{DB2D989F-7537-40F6-93E1-CF8C84863B0E}">
            <xm:f>NOT(ISERROR(SEARCH('Проверка данных'!$A$1,C10)))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ontainsText" priority="1" operator="containsText" id="{FF08B344-25A9-4600-8853-47D675961CC8}">
            <xm:f>NOT(ISERROR(SEARCH('Проверка данных'!$E$1,C21)))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9010B1C8-64D4-4DB0-81DF-EA674293DABA}">
            <xm:f>NOT(ISERROR(SEARCH('Проверка данных'!$D$1,C21)))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24D84982-8561-4778-84F6-360ACCDE3275}">
            <xm:f>NOT(ISERROR(SEARCH('Проверка данных'!$C$1,C21)))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28980A0-834F-4ED8-BE37-A08ACC866A91}">
            <xm:f>NOT(ISERROR(SEARCH('Проверка данных'!$B$1,C21)))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8ED8C569-51BB-4330-B77F-E5E50EC58C73}">
            <xm:f>NOT(ISERROR(SEARCH('Проверка данных'!$A$1,C21)))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ontainsText" priority="51" operator="containsText" id="{4678BED2-14DA-48C9-B7FC-871C91264EE3}">
            <xm:f>NOT(ISERROR(SEARCH('Проверка данных'!$E$1,C11)))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52" operator="containsText" id="{50CEA220-47BC-4284-B920-A90778928D8E}">
            <xm:f>NOT(ISERROR(SEARCH('Проверка данных'!$D$1,C11)))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53" operator="containsText" id="{54DA85D1-C14F-4040-8366-AEF5D82C750C}">
            <xm:f>NOT(ISERROR(SEARCH('Проверка данных'!$C$1,C11)))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54" operator="containsText" id="{447B9286-2817-4E64-B84C-78FA18A8A065}">
            <xm:f>NOT(ISERROR(SEARCH('Проверка данных'!$B$1,C11)))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5" operator="containsText" id="{B3DDFCE5-C0FE-42FA-8DE9-B69B018EB37A}">
            <xm:f>NOT(ISERROR(SEARCH('Проверка данных'!$A$1,C11)))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46" operator="containsText" id="{6DD34873-811A-47E4-8D6E-457329597ADB}">
            <xm:f>NOT(ISERROR(SEARCH('Проверка данных'!$E$1,C12)))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7" operator="containsText" id="{45572F6D-D9E5-401F-BB4A-854AC498841A}">
            <xm:f>NOT(ISERROR(SEARCH('Проверка данных'!$D$1,C12)))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8" operator="containsText" id="{514A1122-831A-4F77-A0F1-3C9625DB4B86}">
            <xm:f>NOT(ISERROR(SEARCH('Проверка данных'!$C$1,C12)))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9" operator="containsText" id="{0B5B02F5-C47F-4A65-A890-DBD304976D11}">
            <xm:f>NOT(ISERROR(SEARCH('Проверка данных'!$B$1,C12)))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0" operator="containsText" id="{ED25BCE1-51F7-494D-9031-FFD5CB6EB331}">
            <xm:f>NOT(ISERROR(SEARCH('Проверка данных'!$A$1,C12)))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containsText" priority="41" operator="containsText" id="{A31B3033-AEBD-48D9-8240-DF27DFDF9919}">
            <xm:f>NOT(ISERROR(SEARCH('Проверка данных'!$E$1,C13)))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2" operator="containsText" id="{5F0D5B3D-2A01-4016-AD2E-8E719BF9F77B}">
            <xm:f>NOT(ISERROR(SEARCH('Проверка данных'!$D$1,C13)))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3" operator="containsText" id="{7D6352CA-CC43-4767-8444-CB12A74CE270}">
            <xm:f>NOT(ISERROR(SEARCH('Проверка данных'!$C$1,C13)))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4" operator="containsText" id="{CF6B8A3D-FD8D-4B5E-A443-8FD621E57DD7}">
            <xm:f>NOT(ISERROR(SEARCH('Проверка данных'!$B$1,C13)))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5" operator="containsText" id="{5485117A-C4BB-43D3-9E91-212BA2B9D743}">
            <xm:f>NOT(ISERROR(SEARCH('Проверка данных'!$A$1,C13)))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containsText" priority="36" operator="containsText" id="{58E4920B-3C87-4EA9-AEAB-F110D3705D7F}">
            <xm:f>NOT(ISERROR(SEARCH('Проверка данных'!$E$1,C14)))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7" operator="containsText" id="{46407BB4-2C8E-4F90-96FA-C6915C80660E}">
            <xm:f>NOT(ISERROR(SEARCH('Проверка данных'!$D$1,C14)))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8" operator="containsText" id="{DD7C61C7-7625-4D89-9703-7322828395C9}">
            <xm:f>NOT(ISERROR(SEARCH('Проверка данных'!$C$1,C14)))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9" operator="containsText" id="{C92C5E79-FD16-4F10-862B-2BB030AB979E}">
            <xm:f>NOT(ISERROR(SEARCH('Проверка данных'!$B$1,C14)))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0" operator="containsText" id="{9DF6F90D-5287-43B2-B11E-A57F114A5463}">
            <xm:f>NOT(ISERROR(SEARCH('Проверка данных'!$A$1,C14)))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containsText" priority="31" operator="containsText" id="{B805AD80-8083-432A-8E4E-C20209612575}">
            <xm:f>NOT(ISERROR(SEARCH('Проверка данных'!$E$1,C15)))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3F04CEFD-95E9-4EAF-8D30-4645C810D477}">
            <xm:f>NOT(ISERROR(SEARCH('Проверка данных'!$D$1,C15)))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96518254-CDD7-438A-8764-DDFA82B27A73}">
            <xm:f>NOT(ISERROR(SEARCH('Проверка данных'!$C$1,C15)))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E5C145AF-1691-4E44-A6B6-07260D427312}">
            <xm:f>NOT(ISERROR(SEARCH('Проверка данных'!$B$1,C15)))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89D384FE-ABC5-4C10-8299-DE9567D06836}">
            <xm:f>NOT(ISERROR(SEARCH('Проверка данных'!$A$1,C15)))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containsText" priority="26" operator="containsText" id="{30825AF4-3F15-47CF-91FE-1C3BFECE54C8}">
            <xm:f>NOT(ISERROR(SEARCH('Проверка данных'!$E$1,C16)))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7" operator="containsText" id="{BA1DCF5F-0624-49C1-A20F-C9E814EA0B98}">
            <xm:f>NOT(ISERROR(SEARCH('Проверка данных'!$D$1,C16)))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8" operator="containsText" id="{C04087D8-B71A-4AF0-B91E-3242BCACC943}">
            <xm:f>NOT(ISERROR(SEARCH('Проверка данных'!$C$1,C16)))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9" operator="containsText" id="{9694967E-D57D-4E70-A534-A7B1BC32C041}">
            <xm:f>NOT(ISERROR(SEARCH('Проверка данных'!$B$1,C16)))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0" operator="containsText" id="{C65AD48D-3888-43CE-9FB0-4945C7C39BF5}">
            <xm:f>NOT(ISERROR(SEARCH('Проверка данных'!$A$1,C16)))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ontainsText" priority="21" operator="containsText" id="{160FB775-6007-458C-BB73-E9F78382347A}">
            <xm:f>NOT(ISERROR(SEARCH('Проверка данных'!$E$1,C17)))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2" operator="containsText" id="{FDF21F59-45CD-432F-A4F3-A5D74D9A71AF}">
            <xm:f>NOT(ISERROR(SEARCH('Проверка данных'!$D$1,C17)))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3" operator="containsText" id="{660B1412-EA13-4147-9BD9-0BE2F7E0CA17}">
            <xm:f>NOT(ISERROR(SEARCH('Проверка данных'!$C$1,C17)))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A422C091-5B78-4B22-A380-7B21A73654DF}">
            <xm:f>NOT(ISERROR(SEARCH('Проверка данных'!$B$1,C17)))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5" operator="containsText" id="{551749A7-39CE-484D-8AF1-FD70358DE88C}">
            <xm:f>NOT(ISERROR(SEARCH('Проверка данных'!$A$1,C17)))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containsText" priority="16" operator="containsText" id="{5DFE2106-883E-48FB-A04D-0660852D56E5}">
            <xm:f>NOT(ISERROR(SEARCH('Проверка данных'!$E$1,C18)))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04298D72-33D4-403A-AB8C-D7A2ECE7EAE7}">
            <xm:f>NOT(ISERROR(SEARCH('Проверка данных'!$D$1,C18)))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CCA8C535-C5B2-4D54-8714-320A77196556}">
            <xm:f>NOT(ISERROR(SEARCH('Проверка данных'!$C$1,C18)))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4C76EBF5-2274-4752-A677-2DF96448FA21}">
            <xm:f>NOT(ISERROR(SEARCH('Проверка данных'!$B$1,C18)))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F6C8DC7D-6211-44D8-A5D7-B3229BB1784F}">
            <xm:f>NOT(ISERROR(SEARCH('Проверка данных'!$A$1,C18)))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11" operator="containsText" id="{5B875C72-829C-4C7A-8BB4-479552CA93BF}">
            <xm:f>NOT(ISERROR(SEARCH('Проверка данных'!$E$1,C19)))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D4EDBB35-B50E-4832-8B2E-63204B296A38}">
            <xm:f>NOT(ISERROR(SEARCH('Проверка данных'!$D$1,C19)))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2AA2DD24-1903-4421-9C65-462AA10D59CA}">
            <xm:f>NOT(ISERROR(SEARCH('Проверка данных'!$C$1,C19)))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C1434132-D48D-469F-BA3A-0C14EB566AF5}">
            <xm:f>NOT(ISERROR(SEARCH('Проверка данных'!$B$1,C19)))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B73E09E3-4F7D-4049-AA5A-AD8F1C792E2E}">
            <xm:f>NOT(ISERROR(SEARCH('Проверка данных'!$A$1,C19)))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6" operator="containsText" id="{7F4E0553-F465-4354-926F-1D642CDF9CC7}">
            <xm:f>NOT(ISERROR(SEARCH('Проверка данных'!$E$1,C20)))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3C690A02-BACD-4144-978D-00F22FE6D509}">
            <xm:f>NOT(ISERROR(SEARCH('Проверка данных'!$D$1,C20)))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540C5DA3-14B9-4CA9-8F56-34C2C4155EDE}">
            <xm:f>NOT(ISERROR(SEARCH('Проверка данных'!$C$1,C20)))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4537BF30-CD73-4700-8743-DE33E65A0DA2}">
            <xm:f>NOT(ISERROR(SEARCH('Проверка данных'!$B$1,C20)))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F7CA0EE8-A554-40B6-9290-E9BF84A7F996}">
            <xm:f>NOT(ISERROR(SEARCH('Проверка данных'!$A$1,C20)))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C5:C21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"/>
  <sheetViews>
    <sheetView workbookViewId="0">
      <selection activeCell="A6" sqref="A6"/>
    </sheetView>
  </sheetViews>
  <sheetFormatPr defaultRowHeight="15" x14ac:dyDescent="0.25"/>
  <cols>
    <col min="1" max="1" width="14.28515625" customWidth="1"/>
    <col min="2" max="2" width="14.85546875" customWidth="1"/>
    <col min="3" max="3" width="14.42578125" customWidth="1"/>
    <col min="4" max="4" width="14.28515625" customWidth="1"/>
    <col min="5" max="5" width="15.28515625" customWidth="1"/>
    <col min="6" max="6" width="18.42578125" customWidth="1"/>
    <col min="8" max="8" width="15.42578125" customWidth="1"/>
    <col min="10" max="10" width="13.5703125" customWidth="1"/>
  </cols>
  <sheetData>
    <row r="1" spans="1:10" ht="40.5" customHeight="1" x14ac:dyDescent="0.25">
      <c r="A1" s="20" t="s">
        <v>54</v>
      </c>
      <c r="B1" s="20" t="s">
        <v>58</v>
      </c>
      <c r="C1" s="20" t="s">
        <v>57</v>
      </c>
      <c r="D1" s="20" t="s">
        <v>56</v>
      </c>
      <c r="E1" s="20" t="s">
        <v>55</v>
      </c>
      <c r="G1" s="15"/>
      <c r="I1" s="17"/>
    </row>
    <row r="2" spans="1:10" ht="15" customHeight="1" x14ac:dyDescent="0.25">
      <c r="A2" s="20"/>
      <c r="C2" s="15"/>
      <c r="D2" s="20"/>
      <c r="E2" s="15"/>
      <c r="F2" s="20"/>
      <c r="G2" s="15"/>
      <c r="H2" s="20"/>
      <c r="I2" s="16"/>
      <c r="J2" s="20"/>
    </row>
    <row r="3" spans="1:10" ht="15.75" x14ac:dyDescent="0.25">
      <c r="A3" s="18"/>
      <c r="B3" s="19"/>
      <c r="C3" s="18"/>
      <c r="D3" s="19"/>
      <c r="E3" s="19"/>
      <c r="F3" s="19"/>
      <c r="G3" s="18"/>
      <c r="H3" s="19"/>
      <c r="I3" s="19"/>
      <c r="J3" s="19"/>
    </row>
    <row r="6" spans="1:10" x14ac:dyDescent="0.25">
      <c r="A6" s="37" t="s">
        <v>74</v>
      </c>
      <c r="B6" s="37" t="s">
        <v>75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Титульный лист</vt:lpstr>
      <vt:lpstr>Ключевые риски</vt:lpstr>
      <vt:lpstr>Цели и показатели</vt:lpstr>
      <vt:lpstr>Исполнение бюджета</vt:lpstr>
      <vt:lpstr>Результаты, КТ и мероприятия</vt:lpstr>
      <vt:lpstr>Проверка данных</vt:lpstr>
      <vt:lpstr>'Результаты, КТ и мероприятия'!_ftn1</vt:lpstr>
      <vt:lpstr>'Результаты, КТ и мероприятия'!_ftnref1</vt:lpstr>
      <vt:lpstr>'Исполнение бюджета'!Область_печати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2019-08-30T07:06:46Z</dcterms:modified>
</cp:coreProperties>
</file>